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23256" windowHeight="10176"/>
  </bookViews>
  <sheets>
    <sheet name="Январь" sheetId="1" r:id="rId1"/>
    <sheet name="Лист1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3" i="1"/>
  <c r="C24"/>
  <c r="H24" l="1"/>
  <c r="F10"/>
  <c r="F11"/>
  <c r="F14"/>
  <c r="F15"/>
  <c r="F16"/>
  <c r="E10"/>
  <c r="E11"/>
  <c r="E16"/>
  <c r="F23"/>
  <c r="E23"/>
  <c r="M12"/>
  <c r="N24"/>
  <c r="G24"/>
  <c r="F24"/>
  <c r="E24"/>
  <c r="N29"/>
  <c r="H29"/>
  <c r="G29"/>
  <c r="F29"/>
  <c r="E29"/>
  <c r="O28"/>
  <c r="N28"/>
  <c r="M28"/>
  <c r="L28"/>
  <c r="H28"/>
  <c r="G28"/>
  <c r="F28"/>
  <c r="E28"/>
  <c r="O27"/>
  <c r="N27"/>
  <c r="H27"/>
  <c r="G27"/>
  <c r="F27"/>
  <c r="E27"/>
  <c r="O26"/>
  <c r="I22"/>
  <c r="H26"/>
  <c r="G26"/>
  <c r="F26"/>
  <c r="E26"/>
  <c r="N25"/>
  <c r="L25"/>
  <c r="O25"/>
  <c r="H25"/>
  <c r="G25"/>
  <c r="F25"/>
  <c r="E25"/>
  <c r="O23"/>
  <c r="N23"/>
  <c r="H23"/>
  <c r="G23"/>
  <c r="G22" s="1"/>
  <c r="H16"/>
  <c r="G16"/>
  <c r="O15"/>
  <c r="M15"/>
  <c r="N15"/>
  <c r="H15"/>
  <c r="G15"/>
  <c r="O14"/>
  <c r="N14"/>
  <c r="H14"/>
  <c r="G14"/>
  <c r="O13"/>
  <c r="N13"/>
  <c r="H13"/>
  <c r="G13"/>
  <c r="H12"/>
  <c r="G12"/>
  <c r="O11"/>
  <c r="N11"/>
  <c r="H11"/>
  <c r="G11"/>
  <c r="L10"/>
  <c r="H10"/>
  <c r="G10"/>
  <c r="H9"/>
  <c r="G9"/>
  <c r="H8"/>
  <c r="G8"/>
  <c r="F8"/>
  <c r="E8"/>
  <c r="B7"/>
  <c r="C7"/>
  <c r="D7"/>
  <c r="I7"/>
  <c r="J7"/>
  <c r="K7"/>
  <c r="L7" s="1"/>
  <c r="F17"/>
  <c r="G17"/>
  <c r="H17"/>
  <c r="L17"/>
  <c r="M17"/>
  <c r="N17"/>
  <c r="O17"/>
  <c r="F18"/>
  <c r="G18"/>
  <c r="H18"/>
  <c r="M18"/>
  <c r="N18"/>
  <c r="O18"/>
  <c r="F19"/>
  <c r="G19"/>
  <c r="H19"/>
  <c r="M19"/>
  <c r="N19"/>
  <c r="O19"/>
  <c r="F20"/>
  <c r="G20"/>
  <c r="H20"/>
  <c r="M20"/>
  <c r="N20"/>
  <c r="O20"/>
  <c r="F21"/>
  <c r="G21"/>
  <c r="H21"/>
  <c r="L21"/>
  <c r="M21"/>
  <c r="N21"/>
  <c r="O21"/>
  <c r="B22"/>
  <c r="C22"/>
  <c r="D22"/>
  <c r="J22"/>
  <c r="G30"/>
  <c r="H30"/>
  <c r="K30"/>
  <c r="N30" s="1"/>
  <c r="E22" l="1"/>
  <c r="B31"/>
  <c r="E7"/>
  <c r="D31"/>
  <c r="G31" s="1"/>
  <c r="H22"/>
  <c r="C31"/>
  <c r="J31"/>
  <c r="G7"/>
  <c r="N7"/>
  <c r="O7"/>
  <c r="M7"/>
  <c r="H7"/>
  <c r="F7"/>
  <c r="O8"/>
  <c r="O9"/>
  <c r="O30"/>
  <c r="N10"/>
  <c r="N12"/>
  <c r="N16"/>
  <c r="I31"/>
  <c r="M24"/>
  <c r="O24"/>
  <c r="L24"/>
  <c r="L26"/>
  <c r="N26"/>
  <c r="N22" s="1"/>
  <c r="L27"/>
  <c r="M29"/>
  <c r="O29"/>
  <c r="K22"/>
  <c r="M22" s="1"/>
  <c r="M25"/>
  <c r="M26"/>
  <c r="M27"/>
  <c r="L29"/>
  <c r="F22"/>
  <c r="M23"/>
  <c r="L23"/>
  <c r="L8"/>
  <c r="N8"/>
  <c r="N9"/>
  <c r="M10"/>
  <c r="O10"/>
  <c r="M11"/>
  <c r="O12"/>
  <c r="M13"/>
  <c r="M14"/>
  <c r="L15"/>
  <c r="M16"/>
  <c r="O16"/>
  <c r="M8"/>
  <c r="L11"/>
  <c r="L13"/>
  <c r="L14"/>
  <c r="L16"/>
  <c r="O22" l="1"/>
  <c r="F31"/>
  <c r="H31"/>
  <c r="L22"/>
  <c r="K31"/>
  <c r="N31" s="1"/>
  <c r="M31" l="1"/>
  <c r="O31"/>
  <c r="L31"/>
</calcChain>
</file>

<file path=xl/sharedStrings.xml><?xml version="1.0" encoding="utf-8"?>
<sst xmlns="http://schemas.openxmlformats.org/spreadsheetml/2006/main" count="62" uniqueCount="44">
  <si>
    <t>Анализ выполнения плана доходов  бюджета  городского округа Саранск, утвержденного Советом депутатов г.о. Саранск</t>
  </si>
  <si>
    <t>ежемесячно до 10 числа</t>
  </si>
  <si>
    <t>ГД №2</t>
  </si>
  <si>
    <t>план</t>
  </si>
  <si>
    <t>факт</t>
  </si>
  <si>
    <t>% выполнения</t>
  </si>
  <si>
    <t xml:space="preserve">отклонение   </t>
  </si>
  <si>
    <t>к плану</t>
  </si>
  <si>
    <t xml:space="preserve">Налог с продаж    </t>
  </si>
  <si>
    <t>сборы на содерж. милиции и благоуст. территории</t>
  </si>
  <si>
    <t xml:space="preserve"> налог на рекламу</t>
  </si>
  <si>
    <t xml:space="preserve"> прочие местн.налоги</t>
  </si>
  <si>
    <t>земельный налог</t>
  </si>
  <si>
    <t xml:space="preserve">   Неналоговые доходы-всего</t>
  </si>
  <si>
    <t xml:space="preserve">Плата за негативное воздействие на окружающую среду </t>
  </si>
  <si>
    <t>Доходы от сдачи в аренду муниципального имущества</t>
  </si>
  <si>
    <t>Доходы от сдачи в аренду земли</t>
  </si>
  <si>
    <t>Доходы от продажи земли</t>
  </si>
  <si>
    <t>Штрафные санкции</t>
  </si>
  <si>
    <t>Прочие неналоговые доходы</t>
  </si>
  <si>
    <t>Поступления от продажи имущества</t>
  </si>
  <si>
    <t>безвозмездные поступления</t>
  </si>
  <si>
    <t xml:space="preserve">          ИТОГО</t>
  </si>
  <si>
    <t xml:space="preserve">Налог на доходы физических лиц  </t>
  </si>
  <si>
    <t xml:space="preserve">Единый налог на вмененный доход  </t>
  </si>
  <si>
    <t>Акцизы</t>
  </si>
  <si>
    <t>Упрощенная система налогообложения</t>
  </si>
  <si>
    <t>Доходы от выдачи патентов</t>
  </si>
  <si>
    <t>Единый сельхозналог</t>
  </si>
  <si>
    <t>Налог на имущество физических лиц</t>
  </si>
  <si>
    <t xml:space="preserve">Земельный налог    </t>
  </si>
  <si>
    <t>Государственная пошлина</t>
  </si>
  <si>
    <t xml:space="preserve">     Налоговые доходы-всего</t>
  </si>
  <si>
    <t>Директор Администрации финансов Администрации городского округа Саранск</t>
  </si>
  <si>
    <t>Е.В. Орешина</t>
  </si>
  <si>
    <t>Исп.: Гладкова Д.О.</t>
  </si>
  <si>
    <t>47-65-86</t>
  </si>
  <si>
    <t>к 2023 году</t>
  </si>
  <si>
    <t>-</t>
  </si>
  <si>
    <t>Факт 2023г.</t>
  </si>
  <si>
    <t>на 01.03.2024 года</t>
  </si>
  <si>
    <t>за февраль</t>
  </si>
  <si>
    <t>на 01.03.2024 год</t>
  </si>
  <si>
    <t>в 19,4 раза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</si>
</sst>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2" borderId="7" xfId="0" applyFont="1" applyFill="1" applyBorder="1"/>
    <xf numFmtId="0" fontId="5" fillId="0" borderId="9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9" xfId="0" applyFont="1" applyBorder="1" applyAlignment="1">
      <alignment wrapText="1"/>
    </xf>
    <xf numFmtId="0" fontId="1" fillId="0" borderId="5" xfId="0" applyFont="1" applyBorder="1"/>
    <xf numFmtId="165" fontId="1" fillId="2" borderId="8" xfId="0" applyNumberFormat="1" applyFont="1" applyFill="1" applyBorder="1"/>
    <xf numFmtId="165" fontId="5" fillId="3" borderId="9" xfId="0" applyNumberFormat="1" applyFont="1" applyFill="1" applyBorder="1"/>
    <xf numFmtId="164" fontId="1" fillId="2" borderId="8" xfId="0" applyNumberFormat="1" applyFont="1" applyFill="1" applyBorder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5" fillId="6" borderId="1" xfId="0" applyFont="1" applyFill="1" applyBorder="1"/>
    <xf numFmtId="0" fontId="5" fillId="6" borderId="5" xfId="0" applyFont="1" applyFill="1" applyBorder="1"/>
    <xf numFmtId="165" fontId="5" fillId="3" borderId="10" xfId="0" applyNumberFormat="1" applyFont="1" applyFill="1" applyBorder="1"/>
    <xf numFmtId="165" fontId="3" fillId="0" borderId="0" xfId="0" applyNumberFormat="1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165" fontId="1" fillId="5" borderId="1" xfId="0" applyNumberFormat="1" applyFont="1" applyFill="1" applyBorder="1"/>
    <xf numFmtId="164" fontId="1" fillId="5" borderId="1" xfId="0" applyNumberFormat="1" applyFont="1" applyFill="1" applyBorder="1"/>
    <xf numFmtId="164" fontId="1" fillId="2" borderId="6" xfId="0" applyNumberFormat="1" applyFont="1" applyFill="1" applyBorder="1"/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3" borderId="9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" fontId="5" fillId="3" borderId="10" xfId="0" applyNumberFormat="1" applyFont="1" applyFill="1" applyBorder="1"/>
    <xf numFmtId="1" fontId="5" fillId="3" borderId="5" xfId="0" applyNumberFormat="1" applyFont="1" applyFill="1" applyBorder="1"/>
    <xf numFmtId="164" fontId="5" fillId="3" borderId="10" xfId="0" applyNumberFormat="1" applyFont="1" applyFill="1" applyBorder="1"/>
    <xf numFmtId="164" fontId="5" fillId="3" borderId="5" xfId="0" applyNumberFormat="1" applyFont="1" applyFill="1" applyBorder="1"/>
    <xf numFmtId="0" fontId="1" fillId="5" borderId="1" xfId="0" applyFont="1" applyFill="1" applyBorder="1"/>
    <xf numFmtId="164" fontId="2" fillId="0" borderId="0" xfId="0" applyNumberFormat="1" applyFont="1"/>
    <xf numFmtId="165" fontId="5" fillId="0" borderId="9" xfId="0" applyNumberFormat="1" applyFont="1" applyBorder="1"/>
    <xf numFmtId="165" fontId="5" fillId="0" borderId="9" xfId="0" applyNumberFormat="1" applyFont="1" applyFill="1" applyBorder="1"/>
    <xf numFmtId="165" fontId="5" fillId="0" borderId="1" xfId="0" applyNumberFormat="1" applyFont="1" applyBorder="1"/>
    <xf numFmtId="165" fontId="5" fillId="0" borderId="1" xfId="0" applyNumberFormat="1" applyFont="1" applyFill="1" applyBorder="1"/>
    <xf numFmtId="165" fontId="2" fillId="0" borderId="0" xfId="0" applyNumberFormat="1" applyFont="1"/>
    <xf numFmtId="164" fontId="5" fillId="0" borderId="9" xfId="0" applyNumberFormat="1" applyFont="1" applyBorder="1"/>
    <xf numFmtId="164" fontId="5" fillId="0" borderId="1" xfId="0" applyNumberFormat="1" applyFont="1" applyBorder="1"/>
    <xf numFmtId="164" fontId="5" fillId="0" borderId="5" xfId="0" applyNumberFormat="1" applyFont="1" applyBorder="1"/>
    <xf numFmtId="165" fontId="5" fillId="4" borderId="1" xfId="0" applyNumberFormat="1" applyFont="1" applyFill="1" applyBorder="1"/>
    <xf numFmtId="165" fontId="5" fillId="0" borderId="5" xfId="0" applyNumberFormat="1" applyFont="1" applyBorder="1"/>
    <xf numFmtId="165" fontId="5" fillId="0" borderId="5" xfId="0" applyNumberFormat="1" applyFont="1" applyFill="1" applyBorder="1"/>
    <xf numFmtId="0" fontId="4" fillId="0" borderId="0" xfId="0" applyFont="1" applyFill="1" applyBorder="1"/>
    <xf numFmtId="165" fontId="3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6;&#1086;&#1093;&#1086;&#1076;&#1086;&#1074;/&#1052;&#1072;&#1088;&#1082;&#1080;&#1085;&#1072;/&#1040;&#1085;&#1072;&#1083;&#1080;&#1079;%202023%20&#1075;&#1086;&#1076;/&#1072;&#1085;&#1072;&#1083;&#1080;&#1079;%20%2020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сессия 2023 г"/>
      <sheetName val="январь сес без прод 2023 г"/>
      <sheetName val="февраль сессия 2023 г "/>
      <sheetName val="февраль сессия 2023г без прод"/>
      <sheetName val="март  сессия 2023 г  "/>
      <sheetName val="март  сессия 2023г без прод"/>
      <sheetName val="март сессия 2023 без прод (+сп)"/>
      <sheetName val="апрель сессия 2023 г без прод"/>
      <sheetName val="апрель сессия 2023 г"/>
      <sheetName val="май сессия 2023 г"/>
      <sheetName val="май сессия 2023 г без прод"/>
      <sheetName val="сентябрь сессия 2023 г"/>
      <sheetName val="июнь сессия 2023 г"/>
      <sheetName val="июнь сессия 2023 г без прод"/>
      <sheetName val=" на 26 декабрь 2023"/>
      <sheetName val="декабрь 2023  "/>
      <sheetName val="ноябрь 2023 "/>
      <sheetName val="октябрь 2023"/>
      <sheetName val="октябрь 2023 без пр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K3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I8">
            <v>1908637.8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="60" zoomScaleNormal="60" workbookViewId="0">
      <selection activeCell="E14" sqref="E14:E15"/>
    </sheetView>
  </sheetViews>
  <sheetFormatPr defaultRowHeight="13.2"/>
  <cols>
    <col min="1" max="1" width="50" style="1" customWidth="1"/>
    <col min="2" max="2" width="19.77734375" style="1" customWidth="1"/>
    <col min="3" max="3" width="14.6640625" style="1" customWidth="1"/>
    <col min="4" max="4" width="15.33203125" style="1" customWidth="1"/>
    <col min="5" max="5" width="13.88671875" style="1" customWidth="1"/>
    <col min="6" max="6" width="15" style="1" customWidth="1"/>
    <col min="7" max="8" width="15.109375" style="1" customWidth="1"/>
    <col min="9" max="9" width="19.33203125" style="1" customWidth="1"/>
    <col min="10" max="10" width="16.6640625" style="1" customWidth="1"/>
    <col min="11" max="11" width="18.44140625" style="1" customWidth="1"/>
    <col min="12" max="12" width="15" style="1" customWidth="1"/>
    <col min="13" max="13" width="12" style="1" customWidth="1"/>
    <col min="14" max="14" width="15" style="1" customWidth="1"/>
    <col min="15" max="15" width="15.6640625" style="1" customWidth="1"/>
    <col min="16" max="18" width="8.88671875" style="1"/>
    <col min="19" max="19" width="9.6640625" style="1" bestFit="1" customWidth="1"/>
    <col min="20" max="256" width="8.88671875" style="1"/>
    <col min="257" max="257" width="51.33203125" style="1" customWidth="1"/>
    <col min="258" max="258" width="16" style="1" customWidth="1"/>
    <col min="259" max="259" width="14.6640625" style="1" customWidth="1"/>
    <col min="260" max="260" width="15.33203125" style="1" customWidth="1"/>
    <col min="261" max="262" width="12.5546875" style="1" customWidth="1"/>
    <col min="263" max="264" width="15.109375" style="1" customWidth="1"/>
    <col min="265" max="265" width="16.5546875" style="1" customWidth="1"/>
    <col min="266" max="266" width="16.6640625" style="1" customWidth="1"/>
    <col min="267" max="267" width="16.88671875" style="1" customWidth="1"/>
    <col min="268" max="268" width="9.6640625" style="1" customWidth="1"/>
    <col min="269" max="269" width="10.6640625" style="1" customWidth="1"/>
    <col min="270" max="270" width="16.109375" style="1" customWidth="1"/>
    <col min="271" max="271" width="14" style="1" customWidth="1"/>
    <col min="272" max="274" width="8.88671875" style="1"/>
    <col min="275" max="275" width="9.6640625" style="1" bestFit="1" customWidth="1"/>
    <col min="276" max="512" width="8.88671875" style="1"/>
    <col min="513" max="513" width="51.33203125" style="1" customWidth="1"/>
    <col min="514" max="514" width="16" style="1" customWidth="1"/>
    <col min="515" max="515" width="14.6640625" style="1" customWidth="1"/>
    <col min="516" max="516" width="15.33203125" style="1" customWidth="1"/>
    <col min="517" max="518" width="12.5546875" style="1" customWidth="1"/>
    <col min="519" max="520" width="15.109375" style="1" customWidth="1"/>
    <col min="521" max="521" width="16.5546875" style="1" customWidth="1"/>
    <col min="522" max="522" width="16.6640625" style="1" customWidth="1"/>
    <col min="523" max="523" width="16.88671875" style="1" customWidth="1"/>
    <col min="524" max="524" width="9.6640625" style="1" customWidth="1"/>
    <col min="525" max="525" width="10.6640625" style="1" customWidth="1"/>
    <col min="526" max="526" width="16.109375" style="1" customWidth="1"/>
    <col min="527" max="527" width="14" style="1" customWidth="1"/>
    <col min="528" max="530" width="8.88671875" style="1"/>
    <col min="531" max="531" width="9.6640625" style="1" bestFit="1" customWidth="1"/>
    <col min="532" max="768" width="8.88671875" style="1"/>
    <col min="769" max="769" width="51.33203125" style="1" customWidth="1"/>
    <col min="770" max="770" width="16" style="1" customWidth="1"/>
    <col min="771" max="771" width="14.6640625" style="1" customWidth="1"/>
    <col min="772" max="772" width="15.33203125" style="1" customWidth="1"/>
    <col min="773" max="774" width="12.5546875" style="1" customWidth="1"/>
    <col min="775" max="776" width="15.109375" style="1" customWidth="1"/>
    <col min="777" max="777" width="16.5546875" style="1" customWidth="1"/>
    <col min="778" max="778" width="16.6640625" style="1" customWidth="1"/>
    <col min="779" max="779" width="16.88671875" style="1" customWidth="1"/>
    <col min="780" max="780" width="9.6640625" style="1" customWidth="1"/>
    <col min="781" max="781" width="10.6640625" style="1" customWidth="1"/>
    <col min="782" max="782" width="16.109375" style="1" customWidth="1"/>
    <col min="783" max="783" width="14" style="1" customWidth="1"/>
    <col min="784" max="786" width="8.88671875" style="1"/>
    <col min="787" max="787" width="9.6640625" style="1" bestFit="1" customWidth="1"/>
    <col min="788" max="1024" width="8.88671875" style="1"/>
    <col min="1025" max="1025" width="51.33203125" style="1" customWidth="1"/>
    <col min="1026" max="1026" width="16" style="1" customWidth="1"/>
    <col min="1027" max="1027" width="14.6640625" style="1" customWidth="1"/>
    <col min="1028" max="1028" width="15.33203125" style="1" customWidth="1"/>
    <col min="1029" max="1030" width="12.5546875" style="1" customWidth="1"/>
    <col min="1031" max="1032" width="15.109375" style="1" customWidth="1"/>
    <col min="1033" max="1033" width="16.5546875" style="1" customWidth="1"/>
    <col min="1034" max="1034" width="16.6640625" style="1" customWidth="1"/>
    <col min="1035" max="1035" width="16.88671875" style="1" customWidth="1"/>
    <col min="1036" max="1036" width="9.6640625" style="1" customWidth="1"/>
    <col min="1037" max="1037" width="10.6640625" style="1" customWidth="1"/>
    <col min="1038" max="1038" width="16.109375" style="1" customWidth="1"/>
    <col min="1039" max="1039" width="14" style="1" customWidth="1"/>
    <col min="1040" max="1042" width="8.88671875" style="1"/>
    <col min="1043" max="1043" width="9.6640625" style="1" bestFit="1" customWidth="1"/>
    <col min="1044" max="1280" width="8.88671875" style="1"/>
    <col min="1281" max="1281" width="51.33203125" style="1" customWidth="1"/>
    <col min="1282" max="1282" width="16" style="1" customWidth="1"/>
    <col min="1283" max="1283" width="14.6640625" style="1" customWidth="1"/>
    <col min="1284" max="1284" width="15.33203125" style="1" customWidth="1"/>
    <col min="1285" max="1286" width="12.5546875" style="1" customWidth="1"/>
    <col min="1287" max="1288" width="15.109375" style="1" customWidth="1"/>
    <col min="1289" max="1289" width="16.5546875" style="1" customWidth="1"/>
    <col min="1290" max="1290" width="16.6640625" style="1" customWidth="1"/>
    <col min="1291" max="1291" width="16.88671875" style="1" customWidth="1"/>
    <col min="1292" max="1292" width="9.6640625" style="1" customWidth="1"/>
    <col min="1293" max="1293" width="10.6640625" style="1" customWidth="1"/>
    <col min="1294" max="1294" width="16.109375" style="1" customWidth="1"/>
    <col min="1295" max="1295" width="14" style="1" customWidth="1"/>
    <col min="1296" max="1298" width="8.88671875" style="1"/>
    <col min="1299" max="1299" width="9.6640625" style="1" bestFit="1" customWidth="1"/>
    <col min="1300" max="1536" width="8.88671875" style="1"/>
    <col min="1537" max="1537" width="51.33203125" style="1" customWidth="1"/>
    <col min="1538" max="1538" width="16" style="1" customWidth="1"/>
    <col min="1539" max="1539" width="14.6640625" style="1" customWidth="1"/>
    <col min="1540" max="1540" width="15.33203125" style="1" customWidth="1"/>
    <col min="1541" max="1542" width="12.5546875" style="1" customWidth="1"/>
    <col min="1543" max="1544" width="15.109375" style="1" customWidth="1"/>
    <col min="1545" max="1545" width="16.5546875" style="1" customWidth="1"/>
    <col min="1546" max="1546" width="16.6640625" style="1" customWidth="1"/>
    <col min="1547" max="1547" width="16.88671875" style="1" customWidth="1"/>
    <col min="1548" max="1548" width="9.6640625" style="1" customWidth="1"/>
    <col min="1549" max="1549" width="10.6640625" style="1" customWidth="1"/>
    <col min="1550" max="1550" width="16.109375" style="1" customWidth="1"/>
    <col min="1551" max="1551" width="14" style="1" customWidth="1"/>
    <col min="1552" max="1554" width="8.88671875" style="1"/>
    <col min="1555" max="1555" width="9.6640625" style="1" bestFit="1" customWidth="1"/>
    <col min="1556" max="1792" width="8.88671875" style="1"/>
    <col min="1793" max="1793" width="51.33203125" style="1" customWidth="1"/>
    <col min="1794" max="1794" width="16" style="1" customWidth="1"/>
    <col min="1795" max="1795" width="14.6640625" style="1" customWidth="1"/>
    <col min="1796" max="1796" width="15.33203125" style="1" customWidth="1"/>
    <col min="1797" max="1798" width="12.5546875" style="1" customWidth="1"/>
    <col min="1799" max="1800" width="15.109375" style="1" customWidth="1"/>
    <col min="1801" max="1801" width="16.5546875" style="1" customWidth="1"/>
    <col min="1802" max="1802" width="16.6640625" style="1" customWidth="1"/>
    <col min="1803" max="1803" width="16.88671875" style="1" customWidth="1"/>
    <col min="1804" max="1804" width="9.6640625" style="1" customWidth="1"/>
    <col min="1805" max="1805" width="10.6640625" style="1" customWidth="1"/>
    <col min="1806" max="1806" width="16.109375" style="1" customWidth="1"/>
    <col min="1807" max="1807" width="14" style="1" customWidth="1"/>
    <col min="1808" max="1810" width="8.88671875" style="1"/>
    <col min="1811" max="1811" width="9.6640625" style="1" bestFit="1" customWidth="1"/>
    <col min="1812" max="2048" width="8.88671875" style="1"/>
    <col min="2049" max="2049" width="51.33203125" style="1" customWidth="1"/>
    <col min="2050" max="2050" width="16" style="1" customWidth="1"/>
    <col min="2051" max="2051" width="14.6640625" style="1" customWidth="1"/>
    <col min="2052" max="2052" width="15.33203125" style="1" customWidth="1"/>
    <col min="2053" max="2054" width="12.5546875" style="1" customWidth="1"/>
    <col min="2055" max="2056" width="15.109375" style="1" customWidth="1"/>
    <col min="2057" max="2057" width="16.5546875" style="1" customWidth="1"/>
    <col min="2058" max="2058" width="16.6640625" style="1" customWidth="1"/>
    <col min="2059" max="2059" width="16.88671875" style="1" customWidth="1"/>
    <col min="2060" max="2060" width="9.6640625" style="1" customWidth="1"/>
    <col min="2061" max="2061" width="10.6640625" style="1" customWidth="1"/>
    <col min="2062" max="2062" width="16.109375" style="1" customWidth="1"/>
    <col min="2063" max="2063" width="14" style="1" customWidth="1"/>
    <col min="2064" max="2066" width="8.88671875" style="1"/>
    <col min="2067" max="2067" width="9.6640625" style="1" bestFit="1" customWidth="1"/>
    <col min="2068" max="2304" width="8.88671875" style="1"/>
    <col min="2305" max="2305" width="51.33203125" style="1" customWidth="1"/>
    <col min="2306" max="2306" width="16" style="1" customWidth="1"/>
    <col min="2307" max="2307" width="14.6640625" style="1" customWidth="1"/>
    <col min="2308" max="2308" width="15.33203125" style="1" customWidth="1"/>
    <col min="2309" max="2310" width="12.5546875" style="1" customWidth="1"/>
    <col min="2311" max="2312" width="15.109375" style="1" customWidth="1"/>
    <col min="2313" max="2313" width="16.5546875" style="1" customWidth="1"/>
    <col min="2314" max="2314" width="16.6640625" style="1" customWidth="1"/>
    <col min="2315" max="2315" width="16.88671875" style="1" customWidth="1"/>
    <col min="2316" max="2316" width="9.6640625" style="1" customWidth="1"/>
    <col min="2317" max="2317" width="10.6640625" style="1" customWidth="1"/>
    <col min="2318" max="2318" width="16.109375" style="1" customWidth="1"/>
    <col min="2319" max="2319" width="14" style="1" customWidth="1"/>
    <col min="2320" max="2322" width="8.88671875" style="1"/>
    <col min="2323" max="2323" width="9.6640625" style="1" bestFit="1" customWidth="1"/>
    <col min="2324" max="2560" width="8.88671875" style="1"/>
    <col min="2561" max="2561" width="51.33203125" style="1" customWidth="1"/>
    <col min="2562" max="2562" width="16" style="1" customWidth="1"/>
    <col min="2563" max="2563" width="14.6640625" style="1" customWidth="1"/>
    <col min="2564" max="2564" width="15.33203125" style="1" customWidth="1"/>
    <col min="2565" max="2566" width="12.5546875" style="1" customWidth="1"/>
    <col min="2567" max="2568" width="15.109375" style="1" customWidth="1"/>
    <col min="2569" max="2569" width="16.5546875" style="1" customWidth="1"/>
    <col min="2570" max="2570" width="16.6640625" style="1" customWidth="1"/>
    <col min="2571" max="2571" width="16.88671875" style="1" customWidth="1"/>
    <col min="2572" max="2572" width="9.6640625" style="1" customWidth="1"/>
    <col min="2573" max="2573" width="10.6640625" style="1" customWidth="1"/>
    <col min="2574" max="2574" width="16.109375" style="1" customWidth="1"/>
    <col min="2575" max="2575" width="14" style="1" customWidth="1"/>
    <col min="2576" max="2578" width="8.88671875" style="1"/>
    <col min="2579" max="2579" width="9.6640625" style="1" bestFit="1" customWidth="1"/>
    <col min="2580" max="2816" width="8.88671875" style="1"/>
    <col min="2817" max="2817" width="51.33203125" style="1" customWidth="1"/>
    <col min="2818" max="2818" width="16" style="1" customWidth="1"/>
    <col min="2819" max="2819" width="14.6640625" style="1" customWidth="1"/>
    <col min="2820" max="2820" width="15.33203125" style="1" customWidth="1"/>
    <col min="2821" max="2822" width="12.5546875" style="1" customWidth="1"/>
    <col min="2823" max="2824" width="15.109375" style="1" customWidth="1"/>
    <col min="2825" max="2825" width="16.5546875" style="1" customWidth="1"/>
    <col min="2826" max="2826" width="16.6640625" style="1" customWidth="1"/>
    <col min="2827" max="2827" width="16.88671875" style="1" customWidth="1"/>
    <col min="2828" max="2828" width="9.6640625" style="1" customWidth="1"/>
    <col min="2829" max="2829" width="10.6640625" style="1" customWidth="1"/>
    <col min="2830" max="2830" width="16.109375" style="1" customWidth="1"/>
    <col min="2831" max="2831" width="14" style="1" customWidth="1"/>
    <col min="2832" max="2834" width="8.88671875" style="1"/>
    <col min="2835" max="2835" width="9.6640625" style="1" bestFit="1" customWidth="1"/>
    <col min="2836" max="3072" width="8.88671875" style="1"/>
    <col min="3073" max="3073" width="51.33203125" style="1" customWidth="1"/>
    <col min="3074" max="3074" width="16" style="1" customWidth="1"/>
    <col min="3075" max="3075" width="14.6640625" style="1" customWidth="1"/>
    <col min="3076" max="3076" width="15.33203125" style="1" customWidth="1"/>
    <col min="3077" max="3078" width="12.5546875" style="1" customWidth="1"/>
    <col min="3079" max="3080" width="15.109375" style="1" customWidth="1"/>
    <col min="3081" max="3081" width="16.5546875" style="1" customWidth="1"/>
    <col min="3082" max="3082" width="16.6640625" style="1" customWidth="1"/>
    <col min="3083" max="3083" width="16.88671875" style="1" customWidth="1"/>
    <col min="3084" max="3084" width="9.6640625" style="1" customWidth="1"/>
    <col min="3085" max="3085" width="10.6640625" style="1" customWidth="1"/>
    <col min="3086" max="3086" width="16.109375" style="1" customWidth="1"/>
    <col min="3087" max="3087" width="14" style="1" customWidth="1"/>
    <col min="3088" max="3090" width="8.88671875" style="1"/>
    <col min="3091" max="3091" width="9.6640625" style="1" bestFit="1" customWidth="1"/>
    <col min="3092" max="3328" width="8.88671875" style="1"/>
    <col min="3329" max="3329" width="51.33203125" style="1" customWidth="1"/>
    <col min="3330" max="3330" width="16" style="1" customWidth="1"/>
    <col min="3331" max="3331" width="14.6640625" style="1" customWidth="1"/>
    <col min="3332" max="3332" width="15.33203125" style="1" customWidth="1"/>
    <col min="3333" max="3334" width="12.5546875" style="1" customWidth="1"/>
    <col min="3335" max="3336" width="15.109375" style="1" customWidth="1"/>
    <col min="3337" max="3337" width="16.5546875" style="1" customWidth="1"/>
    <col min="3338" max="3338" width="16.6640625" style="1" customWidth="1"/>
    <col min="3339" max="3339" width="16.88671875" style="1" customWidth="1"/>
    <col min="3340" max="3340" width="9.6640625" style="1" customWidth="1"/>
    <col min="3341" max="3341" width="10.6640625" style="1" customWidth="1"/>
    <col min="3342" max="3342" width="16.109375" style="1" customWidth="1"/>
    <col min="3343" max="3343" width="14" style="1" customWidth="1"/>
    <col min="3344" max="3346" width="8.88671875" style="1"/>
    <col min="3347" max="3347" width="9.6640625" style="1" bestFit="1" customWidth="1"/>
    <col min="3348" max="3584" width="8.88671875" style="1"/>
    <col min="3585" max="3585" width="51.33203125" style="1" customWidth="1"/>
    <col min="3586" max="3586" width="16" style="1" customWidth="1"/>
    <col min="3587" max="3587" width="14.6640625" style="1" customWidth="1"/>
    <col min="3588" max="3588" width="15.33203125" style="1" customWidth="1"/>
    <col min="3589" max="3590" width="12.5546875" style="1" customWidth="1"/>
    <col min="3591" max="3592" width="15.109375" style="1" customWidth="1"/>
    <col min="3593" max="3593" width="16.5546875" style="1" customWidth="1"/>
    <col min="3594" max="3594" width="16.6640625" style="1" customWidth="1"/>
    <col min="3595" max="3595" width="16.88671875" style="1" customWidth="1"/>
    <col min="3596" max="3596" width="9.6640625" style="1" customWidth="1"/>
    <col min="3597" max="3597" width="10.6640625" style="1" customWidth="1"/>
    <col min="3598" max="3598" width="16.109375" style="1" customWidth="1"/>
    <col min="3599" max="3599" width="14" style="1" customWidth="1"/>
    <col min="3600" max="3602" width="8.88671875" style="1"/>
    <col min="3603" max="3603" width="9.6640625" style="1" bestFit="1" customWidth="1"/>
    <col min="3604" max="3840" width="8.88671875" style="1"/>
    <col min="3841" max="3841" width="51.33203125" style="1" customWidth="1"/>
    <col min="3842" max="3842" width="16" style="1" customWidth="1"/>
    <col min="3843" max="3843" width="14.6640625" style="1" customWidth="1"/>
    <col min="3844" max="3844" width="15.33203125" style="1" customWidth="1"/>
    <col min="3845" max="3846" width="12.5546875" style="1" customWidth="1"/>
    <col min="3847" max="3848" width="15.109375" style="1" customWidth="1"/>
    <col min="3849" max="3849" width="16.5546875" style="1" customWidth="1"/>
    <col min="3850" max="3850" width="16.6640625" style="1" customWidth="1"/>
    <col min="3851" max="3851" width="16.88671875" style="1" customWidth="1"/>
    <col min="3852" max="3852" width="9.6640625" style="1" customWidth="1"/>
    <col min="3853" max="3853" width="10.6640625" style="1" customWidth="1"/>
    <col min="3854" max="3854" width="16.109375" style="1" customWidth="1"/>
    <col min="3855" max="3855" width="14" style="1" customWidth="1"/>
    <col min="3856" max="3858" width="8.88671875" style="1"/>
    <col min="3859" max="3859" width="9.6640625" style="1" bestFit="1" customWidth="1"/>
    <col min="3860" max="4096" width="8.88671875" style="1"/>
    <col min="4097" max="4097" width="51.33203125" style="1" customWidth="1"/>
    <col min="4098" max="4098" width="16" style="1" customWidth="1"/>
    <col min="4099" max="4099" width="14.6640625" style="1" customWidth="1"/>
    <col min="4100" max="4100" width="15.33203125" style="1" customWidth="1"/>
    <col min="4101" max="4102" width="12.5546875" style="1" customWidth="1"/>
    <col min="4103" max="4104" width="15.109375" style="1" customWidth="1"/>
    <col min="4105" max="4105" width="16.5546875" style="1" customWidth="1"/>
    <col min="4106" max="4106" width="16.6640625" style="1" customWidth="1"/>
    <col min="4107" max="4107" width="16.88671875" style="1" customWidth="1"/>
    <col min="4108" max="4108" width="9.6640625" style="1" customWidth="1"/>
    <col min="4109" max="4109" width="10.6640625" style="1" customWidth="1"/>
    <col min="4110" max="4110" width="16.109375" style="1" customWidth="1"/>
    <col min="4111" max="4111" width="14" style="1" customWidth="1"/>
    <col min="4112" max="4114" width="8.88671875" style="1"/>
    <col min="4115" max="4115" width="9.6640625" style="1" bestFit="1" customWidth="1"/>
    <col min="4116" max="4352" width="8.88671875" style="1"/>
    <col min="4353" max="4353" width="51.33203125" style="1" customWidth="1"/>
    <col min="4354" max="4354" width="16" style="1" customWidth="1"/>
    <col min="4355" max="4355" width="14.6640625" style="1" customWidth="1"/>
    <col min="4356" max="4356" width="15.33203125" style="1" customWidth="1"/>
    <col min="4357" max="4358" width="12.5546875" style="1" customWidth="1"/>
    <col min="4359" max="4360" width="15.109375" style="1" customWidth="1"/>
    <col min="4361" max="4361" width="16.5546875" style="1" customWidth="1"/>
    <col min="4362" max="4362" width="16.6640625" style="1" customWidth="1"/>
    <col min="4363" max="4363" width="16.88671875" style="1" customWidth="1"/>
    <col min="4364" max="4364" width="9.6640625" style="1" customWidth="1"/>
    <col min="4365" max="4365" width="10.6640625" style="1" customWidth="1"/>
    <col min="4366" max="4366" width="16.109375" style="1" customWidth="1"/>
    <col min="4367" max="4367" width="14" style="1" customWidth="1"/>
    <col min="4368" max="4370" width="8.88671875" style="1"/>
    <col min="4371" max="4371" width="9.6640625" style="1" bestFit="1" customWidth="1"/>
    <col min="4372" max="4608" width="8.88671875" style="1"/>
    <col min="4609" max="4609" width="51.33203125" style="1" customWidth="1"/>
    <col min="4610" max="4610" width="16" style="1" customWidth="1"/>
    <col min="4611" max="4611" width="14.6640625" style="1" customWidth="1"/>
    <col min="4612" max="4612" width="15.33203125" style="1" customWidth="1"/>
    <col min="4613" max="4614" width="12.5546875" style="1" customWidth="1"/>
    <col min="4615" max="4616" width="15.109375" style="1" customWidth="1"/>
    <col min="4617" max="4617" width="16.5546875" style="1" customWidth="1"/>
    <col min="4618" max="4618" width="16.6640625" style="1" customWidth="1"/>
    <col min="4619" max="4619" width="16.88671875" style="1" customWidth="1"/>
    <col min="4620" max="4620" width="9.6640625" style="1" customWidth="1"/>
    <col min="4621" max="4621" width="10.6640625" style="1" customWidth="1"/>
    <col min="4622" max="4622" width="16.109375" style="1" customWidth="1"/>
    <col min="4623" max="4623" width="14" style="1" customWidth="1"/>
    <col min="4624" max="4626" width="8.88671875" style="1"/>
    <col min="4627" max="4627" width="9.6640625" style="1" bestFit="1" customWidth="1"/>
    <col min="4628" max="4864" width="8.88671875" style="1"/>
    <col min="4865" max="4865" width="51.33203125" style="1" customWidth="1"/>
    <col min="4866" max="4866" width="16" style="1" customWidth="1"/>
    <col min="4867" max="4867" width="14.6640625" style="1" customWidth="1"/>
    <col min="4868" max="4868" width="15.33203125" style="1" customWidth="1"/>
    <col min="4869" max="4870" width="12.5546875" style="1" customWidth="1"/>
    <col min="4871" max="4872" width="15.109375" style="1" customWidth="1"/>
    <col min="4873" max="4873" width="16.5546875" style="1" customWidth="1"/>
    <col min="4874" max="4874" width="16.6640625" style="1" customWidth="1"/>
    <col min="4875" max="4875" width="16.88671875" style="1" customWidth="1"/>
    <col min="4876" max="4876" width="9.6640625" style="1" customWidth="1"/>
    <col min="4877" max="4877" width="10.6640625" style="1" customWidth="1"/>
    <col min="4878" max="4878" width="16.109375" style="1" customWidth="1"/>
    <col min="4879" max="4879" width="14" style="1" customWidth="1"/>
    <col min="4880" max="4882" width="8.88671875" style="1"/>
    <col min="4883" max="4883" width="9.6640625" style="1" bestFit="1" customWidth="1"/>
    <col min="4884" max="5120" width="8.88671875" style="1"/>
    <col min="5121" max="5121" width="51.33203125" style="1" customWidth="1"/>
    <col min="5122" max="5122" width="16" style="1" customWidth="1"/>
    <col min="5123" max="5123" width="14.6640625" style="1" customWidth="1"/>
    <col min="5124" max="5124" width="15.33203125" style="1" customWidth="1"/>
    <col min="5125" max="5126" width="12.5546875" style="1" customWidth="1"/>
    <col min="5127" max="5128" width="15.109375" style="1" customWidth="1"/>
    <col min="5129" max="5129" width="16.5546875" style="1" customWidth="1"/>
    <col min="5130" max="5130" width="16.6640625" style="1" customWidth="1"/>
    <col min="5131" max="5131" width="16.88671875" style="1" customWidth="1"/>
    <col min="5132" max="5132" width="9.6640625" style="1" customWidth="1"/>
    <col min="5133" max="5133" width="10.6640625" style="1" customWidth="1"/>
    <col min="5134" max="5134" width="16.109375" style="1" customWidth="1"/>
    <col min="5135" max="5135" width="14" style="1" customWidth="1"/>
    <col min="5136" max="5138" width="8.88671875" style="1"/>
    <col min="5139" max="5139" width="9.6640625" style="1" bestFit="1" customWidth="1"/>
    <col min="5140" max="5376" width="8.88671875" style="1"/>
    <col min="5377" max="5377" width="51.33203125" style="1" customWidth="1"/>
    <col min="5378" max="5378" width="16" style="1" customWidth="1"/>
    <col min="5379" max="5379" width="14.6640625" style="1" customWidth="1"/>
    <col min="5380" max="5380" width="15.33203125" style="1" customWidth="1"/>
    <col min="5381" max="5382" width="12.5546875" style="1" customWidth="1"/>
    <col min="5383" max="5384" width="15.109375" style="1" customWidth="1"/>
    <col min="5385" max="5385" width="16.5546875" style="1" customWidth="1"/>
    <col min="5386" max="5386" width="16.6640625" style="1" customWidth="1"/>
    <col min="5387" max="5387" width="16.88671875" style="1" customWidth="1"/>
    <col min="5388" max="5388" width="9.6640625" style="1" customWidth="1"/>
    <col min="5389" max="5389" width="10.6640625" style="1" customWidth="1"/>
    <col min="5390" max="5390" width="16.109375" style="1" customWidth="1"/>
    <col min="5391" max="5391" width="14" style="1" customWidth="1"/>
    <col min="5392" max="5394" width="8.88671875" style="1"/>
    <col min="5395" max="5395" width="9.6640625" style="1" bestFit="1" customWidth="1"/>
    <col min="5396" max="5632" width="8.88671875" style="1"/>
    <col min="5633" max="5633" width="51.33203125" style="1" customWidth="1"/>
    <col min="5634" max="5634" width="16" style="1" customWidth="1"/>
    <col min="5635" max="5635" width="14.6640625" style="1" customWidth="1"/>
    <col min="5636" max="5636" width="15.33203125" style="1" customWidth="1"/>
    <col min="5637" max="5638" width="12.5546875" style="1" customWidth="1"/>
    <col min="5639" max="5640" width="15.109375" style="1" customWidth="1"/>
    <col min="5641" max="5641" width="16.5546875" style="1" customWidth="1"/>
    <col min="5642" max="5642" width="16.6640625" style="1" customWidth="1"/>
    <col min="5643" max="5643" width="16.88671875" style="1" customWidth="1"/>
    <col min="5644" max="5644" width="9.6640625" style="1" customWidth="1"/>
    <col min="5645" max="5645" width="10.6640625" style="1" customWidth="1"/>
    <col min="5646" max="5646" width="16.109375" style="1" customWidth="1"/>
    <col min="5647" max="5647" width="14" style="1" customWidth="1"/>
    <col min="5648" max="5650" width="8.88671875" style="1"/>
    <col min="5651" max="5651" width="9.6640625" style="1" bestFit="1" customWidth="1"/>
    <col min="5652" max="5888" width="8.88671875" style="1"/>
    <col min="5889" max="5889" width="51.33203125" style="1" customWidth="1"/>
    <col min="5890" max="5890" width="16" style="1" customWidth="1"/>
    <col min="5891" max="5891" width="14.6640625" style="1" customWidth="1"/>
    <col min="5892" max="5892" width="15.33203125" style="1" customWidth="1"/>
    <col min="5893" max="5894" width="12.5546875" style="1" customWidth="1"/>
    <col min="5895" max="5896" width="15.109375" style="1" customWidth="1"/>
    <col min="5897" max="5897" width="16.5546875" style="1" customWidth="1"/>
    <col min="5898" max="5898" width="16.6640625" style="1" customWidth="1"/>
    <col min="5899" max="5899" width="16.88671875" style="1" customWidth="1"/>
    <col min="5900" max="5900" width="9.6640625" style="1" customWidth="1"/>
    <col min="5901" max="5901" width="10.6640625" style="1" customWidth="1"/>
    <col min="5902" max="5902" width="16.109375" style="1" customWidth="1"/>
    <col min="5903" max="5903" width="14" style="1" customWidth="1"/>
    <col min="5904" max="5906" width="8.88671875" style="1"/>
    <col min="5907" max="5907" width="9.6640625" style="1" bestFit="1" customWidth="1"/>
    <col min="5908" max="6144" width="8.88671875" style="1"/>
    <col min="6145" max="6145" width="51.33203125" style="1" customWidth="1"/>
    <col min="6146" max="6146" width="16" style="1" customWidth="1"/>
    <col min="6147" max="6147" width="14.6640625" style="1" customWidth="1"/>
    <col min="6148" max="6148" width="15.33203125" style="1" customWidth="1"/>
    <col min="6149" max="6150" width="12.5546875" style="1" customWidth="1"/>
    <col min="6151" max="6152" width="15.109375" style="1" customWidth="1"/>
    <col min="6153" max="6153" width="16.5546875" style="1" customWidth="1"/>
    <col min="6154" max="6154" width="16.6640625" style="1" customWidth="1"/>
    <col min="6155" max="6155" width="16.88671875" style="1" customWidth="1"/>
    <col min="6156" max="6156" width="9.6640625" style="1" customWidth="1"/>
    <col min="6157" max="6157" width="10.6640625" style="1" customWidth="1"/>
    <col min="6158" max="6158" width="16.109375" style="1" customWidth="1"/>
    <col min="6159" max="6159" width="14" style="1" customWidth="1"/>
    <col min="6160" max="6162" width="8.88671875" style="1"/>
    <col min="6163" max="6163" width="9.6640625" style="1" bestFit="1" customWidth="1"/>
    <col min="6164" max="6400" width="8.88671875" style="1"/>
    <col min="6401" max="6401" width="51.33203125" style="1" customWidth="1"/>
    <col min="6402" max="6402" width="16" style="1" customWidth="1"/>
    <col min="6403" max="6403" width="14.6640625" style="1" customWidth="1"/>
    <col min="6404" max="6404" width="15.33203125" style="1" customWidth="1"/>
    <col min="6405" max="6406" width="12.5546875" style="1" customWidth="1"/>
    <col min="6407" max="6408" width="15.109375" style="1" customWidth="1"/>
    <col min="6409" max="6409" width="16.5546875" style="1" customWidth="1"/>
    <col min="6410" max="6410" width="16.6640625" style="1" customWidth="1"/>
    <col min="6411" max="6411" width="16.88671875" style="1" customWidth="1"/>
    <col min="6412" max="6412" width="9.6640625" style="1" customWidth="1"/>
    <col min="6413" max="6413" width="10.6640625" style="1" customWidth="1"/>
    <col min="6414" max="6414" width="16.109375" style="1" customWidth="1"/>
    <col min="6415" max="6415" width="14" style="1" customWidth="1"/>
    <col min="6416" max="6418" width="8.88671875" style="1"/>
    <col min="6419" max="6419" width="9.6640625" style="1" bestFit="1" customWidth="1"/>
    <col min="6420" max="6656" width="8.88671875" style="1"/>
    <col min="6657" max="6657" width="51.33203125" style="1" customWidth="1"/>
    <col min="6658" max="6658" width="16" style="1" customWidth="1"/>
    <col min="6659" max="6659" width="14.6640625" style="1" customWidth="1"/>
    <col min="6660" max="6660" width="15.33203125" style="1" customWidth="1"/>
    <col min="6661" max="6662" width="12.5546875" style="1" customWidth="1"/>
    <col min="6663" max="6664" width="15.109375" style="1" customWidth="1"/>
    <col min="6665" max="6665" width="16.5546875" style="1" customWidth="1"/>
    <col min="6666" max="6666" width="16.6640625" style="1" customWidth="1"/>
    <col min="6667" max="6667" width="16.88671875" style="1" customWidth="1"/>
    <col min="6668" max="6668" width="9.6640625" style="1" customWidth="1"/>
    <col min="6669" max="6669" width="10.6640625" style="1" customWidth="1"/>
    <col min="6670" max="6670" width="16.109375" style="1" customWidth="1"/>
    <col min="6671" max="6671" width="14" style="1" customWidth="1"/>
    <col min="6672" max="6674" width="8.88671875" style="1"/>
    <col min="6675" max="6675" width="9.6640625" style="1" bestFit="1" customWidth="1"/>
    <col min="6676" max="6912" width="8.88671875" style="1"/>
    <col min="6913" max="6913" width="51.33203125" style="1" customWidth="1"/>
    <col min="6914" max="6914" width="16" style="1" customWidth="1"/>
    <col min="6915" max="6915" width="14.6640625" style="1" customWidth="1"/>
    <col min="6916" max="6916" width="15.33203125" style="1" customWidth="1"/>
    <col min="6917" max="6918" width="12.5546875" style="1" customWidth="1"/>
    <col min="6919" max="6920" width="15.109375" style="1" customWidth="1"/>
    <col min="6921" max="6921" width="16.5546875" style="1" customWidth="1"/>
    <col min="6922" max="6922" width="16.6640625" style="1" customWidth="1"/>
    <col min="6923" max="6923" width="16.88671875" style="1" customWidth="1"/>
    <col min="6924" max="6924" width="9.6640625" style="1" customWidth="1"/>
    <col min="6925" max="6925" width="10.6640625" style="1" customWidth="1"/>
    <col min="6926" max="6926" width="16.109375" style="1" customWidth="1"/>
    <col min="6927" max="6927" width="14" style="1" customWidth="1"/>
    <col min="6928" max="6930" width="8.88671875" style="1"/>
    <col min="6931" max="6931" width="9.6640625" style="1" bestFit="1" customWidth="1"/>
    <col min="6932" max="7168" width="8.88671875" style="1"/>
    <col min="7169" max="7169" width="51.33203125" style="1" customWidth="1"/>
    <col min="7170" max="7170" width="16" style="1" customWidth="1"/>
    <col min="7171" max="7171" width="14.6640625" style="1" customWidth="1"/>
    <col min="7172" max="7172" width="15.33203125" style="1" customWidth="1"/>
    <col min="7173" max="7174" width="12.5546875" style="1" customWidth="1"/>
    <col min="7175" max="7176" width="15.109375" style="1" customWidth="1"/>
    <col min="7177" max="7177" width="16.5546875" style="1" customWidth="1"/>
    <col min="7178" max="7178" width="16.6640625" style="1" customWidth="1"/>
    <col min="7179" max="7179" width="16.88671875" style="1" customWidth="1"/>
    <col min="7180" max="7180" width="9.6640625" style="1" customWidth="1"/>
    <col min="7181" max="7181" width="10.6640625" style="1" customWidth="1"/>
    <col min="7182" max="7182" width="16.109375" style="1" customWidth="1"/>
    <col min="7183" max="7183" width="14" style="1" customWidth="1"/>
    <col min="7184" max="7186" width="8.88671875" style="1"/>
    <col min="7187" max="7187" width="9.6640625" style="1" bestFit="1" customWidth="1"/>
    <col min="7188" max="7424" width="8.88671875" style="1"/>
    <col min="7425" max="7425" width="51.33203125" style="1" customWidth="1"/>
    <col min="7426" max="7426" width="16" style="1" customWidth="1"/>
    <col min="7427" max="7427" width="14.6640625" style="1" customWidth="1"/>
    <col min="7428" max="7428" width="15.33203125" style="1" customWidth="1"/>
    <col min="7429" max="7430" width="12.5546875" style="1" customWidth="1"/>
    <col min="7431" max="7432" width="15.109375" style="1" customWidth="1"/>
    <col min="7433" max="7433" width="16.5546875" style="1" customWidth="1"/>
    <col min="7434" max="7434" width="16.6640625" style="1" customWidth="1"/>
    <col min="7435" max="7435" width="16.88671875" style="1" customWidth="1"/>
    <col min="7436" max="7436" width="9.6640625" style="1" customWidth="1"/>
    <col min="7437" max="7437" width="10.6640625" style="1" customWidth="1"/>
    <col min="7438" max="7438" width="16.109375" style="1" customWidth="1"/>
    <col min="7439" max="7439" width="14" style="1" customWidth="1"/>
    <col min="7440" max="7442" width="8.88671875" style="1"/>
    <col min="7443" max="7443" width="9.6640625" style="1" bestFit="1" customWidth="1"/>
    <col min="7444" max="7680" width="8.88671875" style="1"/>
    <col min="7681" max="7681" width="51.33203125" style="1" customWidth="1"/>
    <col min="7682" max="7682" width="16" style="1" customWidth="1"/>
    <col min="7683" max="7683" width="14.6640625" style="1" customWidth="1"/>
    <col min="7684" max="7684" width="15.33203125" style="1" customWidth="1"/>
    <col min="7685" max="7686" width="12.5546875" style="1" customWidth="1"/>
    <col min="7687" max="7688" width="15.109375" style="1" customWidth="1"/>
    <col min="7689" max="7689" width="16.5546875" style="1" customWidth="1"/>
    <col min="7690" max="7690" width="16.6640625" style="1" customWidth="1"/>
    <col min="7691" max="7691" width="16.88671875" style="1" customWidth="1"/>
    <col min="7692" max="7692" width="9.6640625" style="1" customWidth="1"/>
    <col min="7693" max="7693" width="10.6640625" style="1" customWidth="1"/>
    <col min="7694" max="7694" width="16.109375" style="1" customWidth="1"/>
    <col min="7695" max="7695" width="14" style="1" customWidth="1"/>
    <col min="7696" max="7698" width="8.88671875" style="1"/>
    <col min="7699" max="7699" width="9.6640625" style="1" bestFit="1" customWidth="1"/>
    <col min="7700" max="7936" width="8.88671875" style="1"/>
    <col min="7937" max="7937" width="51.33203125" style="1" customWidth="1"/>
    <col min="7938" max="7938" width="16" style="1" customWidth="1"/>
    <col min="7939" max="7939" width="14.6640625" style="1" customWidth="1"/>
    <col min="7940" max="7940" width="15.33203125" style="1" customWidth="1"/>
    <col min="7941" max="7942" width="12.5546875" style="1" customWidth="1"/>
    <col min="7943" max="7944" width="15.109375" style="1" customWidth="1"/>
    <col min="7945" max="7945" width="16.5546875" style="1" customWidth="1"/>
    <col min="7946" max="7946" width="16.6640625" style="1" customWidth="1"/>
    <col min="7947" max="7947" width="16.88671875" style="1" customWidth="1"/>
    <col min="7948" max="7948" width="9.6640625" style="1" customWidth="1"/>
    <col min="7949" max="7949" width="10.6640625" style="1" customWidth="1"/>
    <col min="7950" max="7950" width="16.109375" style="1" customWidth="1"/>
    <col min="7951" max="7951" width="14" style="1" customWidth="1"/>
    <col min="7952" max="7954" width="8.88671875" style="1"/>
    <col min="7955" max="7955" width="9.6640625" style="1" bestFit="1" customWidth="1"/>
    <col min="7956" max="8192" width="8.88671875" style="1"/>
    <col min="8193" max="8193" width="51.33203125" style="1" customWidth="1"/>
    <col min="8194" max="8194" width="16" style="1" customWidth="1"/>
    <col min="8195" max="8195" width="14.6640625" style="1" customWidth="1"/>
    <col min="8196" max="8196" width="15.33203125" style="1" customWidth="1"/>
    <col min="8197" max="8198" width="12.5546875" style="1" customWidth="1"/>
    <col min="8199" max="8200" width="15.109375" style="1" customWidth="1"/>
    <col min="8201" max="8201" width="16.5546875" style="1" customWidth="1"/>
    <col min="8202" max="8202" width="16.6640625" style="1" customWidth="1"/>
    <col min="8203" max="8203" width="16.88671875" style="1" customWidth="1"/>
    <col min="8204" max="8204" width="9.6640625" style="1" customWidth="1"/>
    <col min="8205" max="8205" width="10.6640625" style="1" customWidth="1"/>
    <col min="8206" max="8206" width="16.109375" style="1" customWidth="1"/>
    <col min="8207" max="8207" width="14" style="1" customWidth="1"/>
    <col min="8208" max="8210" width="8.88671875" style="1"/>
    <col min="8211" max="8211" width="9.6640625" style="1" bestFit="1" customWidth="1"/>
    <col min="8212" max="8448" width="8.88671875" style="1"/>
    <col min="8449" max="8449" width="51.33203125" style="1" customWidth="1"/>
    <col min="8450" max="8450" width="16" style="1" customWidth="1"/>
    <col min="8451" max="8451" width="14.6640625" style="1" customWidth="1"/>
    <col min="8452" max="8452" width="15.33203125" style="1" customWidth="1"/>
    <col min="8453" max="8454" width="12.5546875" style="1" customWidth="1"/>
    <col min="8455" max="8456" width="15.109375" style="1" customWidth="1"/>
    <col min="8457" max="8457" width="16.5546875" style="1" customWidth="1"/>
    <col min="8458" max="8458" width="16.6640625" style="1" customWidth="1"/>
    <col min="8459" max="8459" width="16.88671875" style="1" customWidth="1"/>
    <col min="8460" max="8460" width="9.6640625" style="1" customWidth="1"/>
    <col min="8461" max="8461" width="10.6640625" style="1" customWidth="1"/>
    <col min="8462" max="8462" width="16.109375" style="1" customWidth="1"/>
    <col min="8463" max="8463" width="14" style="1" customWidth="1"/>
    <col min="8464" max="8466" width="8.88671875" style="1"/>
    <col min="8467" max="8467" width="9.6640625" style="1" bestFit="1" customWidth="1"/>
    <col min="8468" max="8704" width="8.88671875" style="1"/>
    <col min="8705" max="8705" width="51.33203125" style="1" customWidth="1"/>
    <col min="8706" max="8706" width="16" style="1" customWidth="1"/>
    <col min="8707" max="8707" width="14.6640625" style="1" customWidth="1"/>
    <col min="8708" max="8708" width="15.33203125" style="1" customWidth="1"/>
    <col min="8709" max="8710" width="12.5546875" style="1" customWidth="1"/>
    <col min="8711" max="8712" width="15.109375" style="1" customWidth="1"/>
    <col min="8713" max="8713" width="16.5546875" style="1" customWidth="1"/>
    <col min="8714" max="8714" width="16.6640625" style="1" customWidth="1"/>
    <col min="8715" max="8715" width="16.88671875" style="1" customWidth="1"/>
    <col min="8716" max="8716" width="9.6640625" style="1" customWidth="1"/>
    <col min="8717" max="8717" width="10.6640625" style="1" customWidth="1"/>
    <col min="8718" max="8718" width="16.109375" style="1" customWidth="1"/>
    <col min="8719" max="8719" width="14" style="1" customWidth="1"/>
    <col min="8720" max="8722" width="8.88671875" style="1"/>
    <col min="8723" max="8723" width="9.6640625" style="1" bestFit="1" customWidth="1"/>
    <col min="8724" max="8960" width="8.88671875" style="1"/>
    <col min="8961" max="8961" width="51.33203125" style="1" customWidth="1"/>
    <col min="8962" max="8962" width="16" style="1" customWidth="1"/>
    <col min="8963" max="8963" width="14.6640625" style="1" customWidth="1"/>
    <col min="8964" max="8964" width="15.33203125" style="1" customWidth="1"/>
    <col min="8965" max="8966" width="12.5546875" style="1" customWidth="1"/>
    <col min="8967" max="8968" width="15.109375" style="1" customWidth="1"/>
    <col min="8969" max="8969" width="16.5546875" style="1" customWidth="1"/>
    <col min="8970" max="8970" width="16.6640625" style="1" customWidth="1"/>
    <col min="8971" max="8971" width="16.88671875" style="1" customWidth="1"/>
    <col min="8972" max="8972" width="9.6640625" style="1" customWidth="1"/>
    <col min="8973" max="8973" width="10.6640625" style="1" customWidth="1"/>
    <col min="8974" max="8974" width="16.109375" style="1" customWidth="1"/>
    <col min="8975" max="8975" width="14" style="1" customWidth="1"/>
    <col min="8976" max="8978" width="8.88671875" style="1"/>
    <col min="8979" max="8979" width="9.6640625" style="1" bestFit="1" customWidth="1"/>
    <col min="8980" max="9216" width="8.88671875" style="1"/>
    <col min="9217" max="9217" width="51.33203125" style="1" customWidth="1"/>
    <col min="9218" max="9218" width="16" style="1" customWidth="1"/>
    <col min="9219" max="9219" width="14.6640625" style="1" customWidth="1"/>
    <col min="9220" max="9220" width="15.33203125" style="1" customWidth="1"/>
    <col min="9221" max="9222" width="12.5546875" style="1" customWidth="1"/>
    <col min="9223" max="9224" width="15.109375" style="1" customWidth="1"/>
    <col min="9225" max="9225" width="16.5546875" style="1" customWidth="1"/>
    <col min="9226" max="9226" width="16.6640625" style="1" customWidth="1"/>
    <col min="9227" max="9227" width="16.88671875" style="1" customWidth="1"/>
    <col min="9228" max="9228" width="9.6640625" style="1" customWidth="1"/>
    <col min="9229" max="9229" width="10.6640625" style="1" customWidth="1"/>
    <col min="9230" max="9230" width="16.109375" style="1" customWidth="1"/>
    <col min="9231" max="9231" width="14" style="1" customWidth="1"/>
    <col min="9232" max="9234" width="8.88671875" style="1"/>
    <col min="9235" max="9235" width="9.6640625" style="1" bestFit="1" customWidth="1"/>
    <col min="9236" max="9472" width="8.88671875" style="1"/>
    <col min="9473" max="9473" width="51.33203125" style="1" customWidth="1"/>
    <col min="9474" max="9474" width="16" style="1" customWidth="1"/>
    <col min="9475" max="9475" width="14.6640625" style="1" customWidth="1"/>
    <col min="9476" max="9476" width="15.33203125" style="1" customWidth="1"/>
    <col min="9477" max="9478" width="12.5546875" style="1" customWidth="1"/>
    <col min="9479" max="9480" width="15.109375" style="1" customWidth="1"/>
    <col min="9481" max="9481" width="16.5546875" style="1" customWidth="1"/>
    <col min="9482" max="9482" width="16.6640625" style="1" customWidth="1"/>
    <col min="9483" max="9483" width="16.88671875" style="1" customWidth="1"/>
    <col min="9484" max="9484" width="9.6640625" style="1" customWidth="1"/>
    <col min="9485" max="9485" width="10.6640625" style="1" customWidth="1"/>
    <col min="9486" max="9486" width="16.109375" style="1" customWidth="1"/>
    <col min="9487" max="9487" width="14" style="1" customWidth="1"/>
    <col min="9488" max="9490" width="8.88671875" style="1"/>
    <col min="9491" max="9491" width="9.6640625" style="1" bestFit="1" customWidth="1"/>
    <col min="9492" max="9728" width="8.88671875" style="1"/>
    <col min="9729" max="9729" width="51.33203125" style="1" customWidth="1"/>
    <col min="9730" max="9730" width="16" style="1" customWidth="1"/>
    <col min="9731" max="9731" width="14.6640625" style="1" customWidth="1"/>
    <col min="9732" max="9732" width="15.33203125" style="1" customWidth="1"/>
    <col min="9733" max="9734" width="12.5546875" style="1" customWidth="1"/>
    <col min="9735" max="9736" width="15.109375" style="1" customWidth="1"/>
    <col min="9737" max="9737" width="16.5546875" style="1" customWidth="1"/>
    <col min="9738" max="9738" width="16.6640625" style="1" customWidth="1"/>
    <col min="9739" max="9739" width="16.88671875" style="1" customWidth="1"/>
    <col min="9740" max="9740" width="9.6640625" style="1" customWidth="1"/>
    <col min="9741" max="9741" width="10.6640625" style="1" customWidth="1"/>
    <col min="9742" max="9742" width="16.109375" style="1" customWidth="1"/>
    <col min="9743" max="9743" width="14" style="1" customWidth="1"/>
    <col min="9744" max="9746" width="8.88671875" style="1"/>
    <col min="9747" max="9747" width="9.6640625" style="1" bestFit="1" customWidth="1"/>
    <col min="9748" max="9984" width="8.88671875" style="1"/>
    <col min="9985" max="9985" width="51.33203125" style="1" customWidth="1"/>
    <col min="9986" max="9986" width="16" style="1" customWidth="1"/>
    <col min="9987" max="9987" width="14.6640625" style="1" customWidth="1"/>
    <col min="9988" max="9988" width="15.33203125" style="1" customWidth="1"/>
    <col min="9989" max="9990" width="12.5546875" style="1" customWidth="1"/>
    <col min="9991" max="9992" width="15.109375" style="1" customWidth="1"/>
    <col min="9993" max="9993" width="16.5546875" style="1" customWidth="1"/>
    <col min="9994" max="9994" width="16.6640625" style="1" customWidth="1"/>
    <col min="9995" max="9995" width="16.88671875" style="1" customWidth="1"/>
    <col min="9996" max="9996" width="9.6640625" style="1" customWidth="1"/>
    <col min="9997" max="9997" width="10.6640625" style="1" customWidth="1"/>
    <col min="9998" max="9998" width="16.109375" style="1" customWidth="1"/>
    <col min="9999" max="9999" width="14" style="1" customWidth="1"/>
    <col min="10000" max="10002" width="8.88671875" style="1"/>
    <col min="10003" max="10003" width="9.6640625" style="1" bestFit="1" customWidth="1"/>
    <col min="10004" max="10240" width="8.88671875" style="1"/>
    <col min="10241" max="10241" width="51.33203125" style="1" customWidth="1"/>
    <col min="10242" max="10242" width="16" style="1" customWidth="1"/>
    <col min="10243" max="10243" width="14.6640625" style="1" customWidth="1"/>
    <col min="10244" max="10244" width="15.33203125" style="1" customWidth="1"/>
    <col min="10245" max="10246" width="12.5546875" style="1" customWidth="1"/>
    <col min="10247" max="10248" width="15.109375" style="1" customWidth="1"/>
    <col min="10249" max="10249" width="16.5546875" style="1" customWidth="1"/>
    <col min="10250" max="10250" width="16.6640625" style="1" customWidth="1"/>
    <col min="10251" max="10251" width="16.88671875" style="1" customWidth="1"/>
    <col min="10252" max="10252" width="9.6640625" style="1" customWidth="1"/>
    <col min="10253" max="10253" width="10.6640625" style="1" customWidth="1"/>
    <col min="10254" max="10254" width="16.109375" style="1" customWidth="1"/>
    <col min="10255" max="10255" width="14" style="1" customWidth="1"/>
    <col min="10256" max="10258" width="8.88671875" style="1"/>
    <col min="10259" max="10259" width="9.6640625" style="1" bestFit="1" customWidth="1"/>
    <col min="10260" max="10496" width="8.88671875" style="1"/>
    <col min="10497" max="10497" width="51.33203125" style="1" customWidth="1"/>
    <col min="10498" max="10498" width="16" style="1" customWidth="1"/>
    <col min="10499" max="10499" width="14.6640625" style="1" customWidth="1"/>
    <col min="10500" max="10500" width="15.33203125" style="1" customWidth="1"/>
    <col min="10501" max="10502" width="12.5546875" style="1" customWidth="1"/>
    <col min="10503" max="10504" width="15.109375" style="1" customWidth="1"/>
    <col min="10505" max="10505" width="16.5546875" style="1" customWidth="1"/>
    <col min="10506" max="10506" width="16.6640625" style="1" customWidth="1"/>
    <col min="10507" max="10507" width="16.88671875" style="1" customWidth="1"/>
    <col min="10508" max="10508" width="9.6640625" style="1" customWidth="1"/>
    <col min="10509" max="10509" width="10.6640625" style="1" customWidth="1"/>
    <col min="10510" max="10510" width="16.109375" style="1" customWidth="1"/>
    <col min="10511" max="10511" width="14" style="1" customWidth="1"/>
    <col min="10512" max="10514" width="8.88671875" style="1"/>
    <col min="10515" max="10515" width="9.6640625" style="1" bestFit="1" customWidth="1"/>
    <col min="10516" max="10752" width="8.88671875" style="1"/>
    <col min="10753" max="10753" width="51.33203125" style="1" customWidth="1"/>
    <col min="10754" max="10754" width="16" style="1" customWidth="1"/>
    <col min="10755" max="10755" width="14.6640625" style="1" customWidth="1"/>
    <col min="10756" max="10756" width="15.33203125" style="1" customWidth="1"/>
    <col min="10757" max="10758" width="12.5546875" style="1" customWidth="1"/>
    <col min="10759" max="10760" width="15.109375" style="1" customWidth="1"/>
    <col min="10761" max="10761" width="16.5546875" style="1" customWidth="1"/>
    <col min="10762" max="10762" width="16.6640625" style="1" customWidth="1"/>
    <col min="10763" max="10763" width="16.88671875" style="1" customWidth="1"/>
    <col min="10764" max="10764" width="9.6640625" style="1" customWidth="1"/>
    <col min="10765" max="10765" width="10.6640625" style="1" customWidth="1"/>
    <col min="10766" max="10766" width="16.109375" style="1" customWidth="1"/>
    <col min="10767" max="10767" width="14" style="1" customWidth="1"/>
    <col min="10768" max="10770" width="8.88671875" style="1"/>
    <col min="10771" max="10771" width="9.6640625" style="1" bestFit="1" customWidth="1"/>
    <col min="10772" max="11008" width="8.88671875" style="1"/>
    <col min="11009" max="11009" width="51.33203125" style="1" customWidth="1"/>
    <col min="11010" max="11010" width="16" style="1" customWidth="1"/>
    <col min="11011" max="11011" width="14.6640625" style="1" customWidth="1"/>
    <col min="11012" max="11012" width="15.33203125" style="1" customWidth="1"/>
    <col min="11013" max="11014" width="12.5546875" style="1" customWidth="1"/>
    <col min="11015" max="11016" width="15.109375" style="1" customWidth="1"/>
    <col min="11017" max="11017" width="16.5546875" style="1" customWidth="1"/>
    <col min="11018" max="11018" width="16.6640625" style="1" customWidth="1"/>
    <col min="11019" max="11019" width="16.88671875" style="1" customWidth="1"/>
    <col min="11020" max="11020" width="9.6640625" style="1" customWidth="1"/>
    <col min="11021" max="11021" width="10.6640625" style="1" customWidth="1"/>
    <col min="11022" max="11022" width="16.109375" style="1" customWidth="1"/>
    <col min="11023" max="11023" width="14" style="1" customWidth="1"/>
    <col min="11024" max="11026" width="8.88671875" style="1"/>
    <col min="11027" max="11027" width="9.6640625" style="1" bestFit="1" customWidth="1"/>
    <col min="11028" max="11264" width="8.88671875" style="1"/>
    <col min="11265" max="11265" width="51.33203125" style="1" customWidth="1"/>
    <col min="11266" max="11266" width="16" style="1" customWidth="1"/>
    <col min="11267" max="11267" width="14.6640625" style="1" customWidth="1"/>
    <col min="11268" max="11268" width="15.33203125" style="1" customWidth="1"/>
    <col min="11269" max="11270" width="12.5546875" style="1" customWidth="1"/>
    <col min="11271" max="11272" width="15.109375" style="1" customWidth="1"/>
    <col min="11273" max="11273" width="16.5546875" style="1" customWidth="1"/>
    <col min="11274" max="11274" width="16.6640625" style="1" customWidth="1"/>
    <col min="11275" max="11275" width="16.88671875" style="1" customWidth="1"/>
    <col min="11276" max="11276" width="9.6640625" style="1" customWidth="1"/>
    <col min="11277" max="11277" width="10.6640625" style="1" customWidth="1"/>
    <col min="11278" max="11278" width="16.109375" style="1" customWidth="1"/>
    <col min="11279" max="11279" width="14" style="1" customWidth="1"/>
    <col min="11280" max="11282" width="8.88671875" style="1"/>
    <col min="11283" max="11283" width="9.6640625" style="1" bestFit="1" customWidth="1"/>
    <col min="11284" max="11520" width="8.88671875" style="1"/>
    <col min="11521" max="11521" width="51.33203125" style="1" customWidth="1"/>
    <col min="11522" max="11522" width="16" style="1" customWidth="1"/>
    <col min="11523" max="11523" width="14.6640625" style="1" customWidth="1"/>
    <col min="11524" max="11524" width="15.33203125" style="1" customWidth="1"/>
    <col min="11525" max="11526" width="12.5546875" style="1" customWidth="1"/>
    <col min="11527" max="11528" width="15.109375" style="1" customWidth="1"/>
    <col min="11529" max="11529" width="16.5546875" style="1" customWidth="1"/>
    <col min="11530" max="11530" width="16.6640625" style="1" customWidth="1"/>
    <col min="11531" max="11531" width="16.88671875" style="1" customWidth="1"/>
    <col min="11532" max="11532" width="9.6640625" style="1" customWidth="1"/>
    <col min="11533" max="11533" width="10.6640625" style="1" customWidth="1"/>
    <col min="11534" max="11534" width="16.109375" style="1" customWidth="1"/>
    <col min="11535" max="11535" width="14" style="1" customWidth="1"/>
    <col min="11536" max="11538" width="8.88671875" style="1"/>
    <col min="11539" max="11539" width="9.6640625" style="1" bestFit="1" customWidth="1"/>
    <col min="11540" max="11776" width="8.88671875" style="1"/>
    <col min="11777" max="11777" width="51.33203125" style="1" customWidth="1"/>
    <col min="11778" max="11778" width="16" style="1" customWidth="1"/>
    <col min="11779" max="11779" width="14.6640625" style="1" customWidth="1"/>
    <col min="11780" max="11780" width="15.33203125" style="1" customWidth="1"/>
    <col min="11781" max="11782" width="12.5546875" style="1" customWidth="1"/>
    <col min="11783" max="11784" width="15.109375" style="1" customWidth="1"/>
    <col min="11785" max="11785" width="16.5546875" style="1" customWidth="1"/>
    <col min="11786" max="11786" width="16.6640625" style="1" customWidth="1"/>
    <col min="11787" max="11787" width="16.88671875" style="1" customWidth="1"/>
    <col min="11788" max="11788" width="9.6640625" style="1" customWidth="1"/>
    <col min="11789" max="11789" width="10.6640625" style="1" customWidth="1"/>
    <col min="11790" max="11790" width="16.109375" style="1" customWidth="1"/>
    <col min="11791" max="11791" width="14" style="1" customWidth="1"/>
    <col min="11792" max="11794" width="8.88671875" style="1"/>
    <col min="11795" max="11795" width="9.6640625" style="1" bestFit="1" customWidth="1"/>
    <col min="11796" max="12032" width="8.88671875" style="1"/>
    <col min="12033" max="12033" width="51.33203125" style="1" customWidth="1"/>
    <col min="12034" max="12034" width="16" style="1" customWidth="1"/>
    <col min="12035" max="12035" width="14.6640625" style="1" customWidth="1"/>
    <col min="12036" max="12036" width="15.33203125" style="1" customWidth="1"/>
    <col min="12037" max="12038" width="12.5546875" style="1" customWidth="1"/>
    <col min="12039" max="12040" width="15.109375" style="1" customWidth="1"/>
    <col min="12041" max="12041" width="16.5546875" style="1" customWidth="1"/>
    <col min="12042" max="12042" width="16.6640625" style="1" customWidth="1"/>
    <col min="12043" max="12043" width="16.88671875" style="1" customWidth="1"/>
    <col min="12044" max="12044" width="9.6640625" style="1" customWidth="1"/>
    <col min="12045" max="12045" width="10.6640625" style="1" customWidth="1"/>
    <col min="12046" max="12046" width="16.109375" style="1" customWidth="1"/>
    <col min="12047" max="12047" width="14" style="1" customWidth="1"/>
    <col min="12048" max="12050" width="8.88671875" style="1"/>
    <col min="12051" max="12051" width="9.6640625" style="1" bestFit="1" customWidth="1"/>
    <col min="12052" max="12288" width="8.88671875" style="1"/>
    <col min="12289" max="12289" width="51.33203125" style="1" customWidth="1"/>
    <col min="12290" max="12290" width="16" style="1" customWidth="1"/>
    <col min="12291" max="12291" width="14.6640625" style="1" customWidth="1"/>
    <col min="12292" max="12292" width="15.33203125" style="1" customWidth="1"/>
    <col min="12293" max="12294" width="12.5546875" style="1" customWidth="1"/>
    <col min="12295" max="12296" width="15.109375" style="1" customWidth="1"/>
    <col min="12297" max="12297" width="16.5546875" style="1" customWidth="1"/>
    <col min="12298" max="12298" width="16.6640625" style="1" customWidth="1"/>
    <col min="12299" max="12299" width="16.88671875" style="1" customWidth="1"/>
    <col min="12300" max="12300" width="9.6640625" style="1" customWidth="1"/>
    <col min="12301" max="12301" width="10.6640625" style="1" customWidth="1"/>
    <col min="12302" max="12302" width="16.109375" style="1" customWidth="1"/>
    <col min="12303" max="12303" width="14" style="1" customWidth="1"/>
    <col min="12304" max="12306" width="8.88671875" style="1"/>
    <col min="12307" max="12307" width="9.6640625" style="1" bestFit="1" customWidth="1"/>
    <col min="12308" max="12544" width="8.88671875" style="1"/>
    <col min="12545" max="12545" width="51.33203125" style="1" customWidth="1"/>
    <col min="12546" max="12546" width="16" style="1" customWidth="1"/>
    <col min="12547" max="12547" width="14.6640625" style="1" customWidth="1"/>
    <col min="12548" max="12548" width="15.33203125" style="1" customWidth="1"/>
    <col min="12549" max="12550" width="12.5546875" style="1" customWidth="1"/>
    <col min="12551" max="12552" width="15.109375" style="1" customWidth="1"/>
    <col min="12553" max="12553" width="16.5546875" style="1" customWidth="1"/>
    <col min="12554" max="12554" width="16.6640625" style="1" customWidth="1"/>
    <col min="12555" max="12555" width="16.88671875" style="1" customWidth="1"/>
    <col min="12556" max="12556" width="9.6640625" style="1" customWidth="1"/>
    <col min="12557" max="12557" width="10.6640625" style="1" customWidth="1"/>
    <col min="12558" max="12558" width="16.109375" style="1" customWidth="1"/>
    <col min="12559" max="12559" width="14" style="1" customWidth="1"/>
    <col min="12560" max="12562" width="8.88671875" style="1"/>
    <col min="12563" max="12563" width="9.6640625" style="1" bestFit="1" customWidth="1"/>
    <col min="12564" max="12800" width="8.88671875" style="1"/>
    <col min="12801" max="12801" width="51.33203125" style="1" customWidth="1"/>
    <col min="12802" max="12802" width="16" style="1" customWidth="1"/>
    <col min="12803" max="12803" width="14.6640625" style="1" customWidth="1"/>
    <col min="12804" max="12804" width="15.33203125" style="1" customWidth="1"/>
    <col min="12805" max="12806" width="12.5546875" style="1" customWidth="1"/>
    <col min="12807" max="12808" width="15.109375" style="1" customWidth="1"/>
    <col min="12809" max="12809" width="16.5546875" style="1" customWidth="1"/>
    <col min="12810" max="12810" width="16.6640625" style="1" customWidth="1"/>
    <col min="12811" max="12811" width="16.88671875" style="1" customWidth="1"/>
    <col min="12812" max="12812" width="9.6640625" style="1" customWidth="1"/>
    <col min="12813" max="12813" width="10.6640625" style="1" customWidth="1"/>
    <col min="12814" max="12814" width="16.109375" style="1" customWidth="1"/>
    <col min="12815" max="12815" width="14" style="1" customWidth="1"/>
    <col min="12816" max="12818" width="8.88671875" style="1"/>
    <col min="12819" max="12819" width="9.6640625" style="1" bestFit="1" customWidth="1"/>
    <col min="12820" max="13056" width="8.88671875" style="1"/>
    <col min="13057" max="13057" width="51.33203125" style="1" customWidth="1"/>
    <col min="13058" max="13058" width="16" style="1" customWidth="1"/>
    <col min="13059" max="13059" width="14.6640625" style="1" customWidth="1"/>
    <col min="13060" max="13060" width="15.33203125" style="1" customWidth="1"/>
    <col min="13061" max="13062" width="12.5546875" style="1" customWidth="1"/>
    <col min="13063" max="13064" width="15.109375" style="1" customWidth="1"/>
    <col min="13065" max="13065" width="16.5546875" style="1" customWidth="1"/>
    <col min="13066" max="13066" width="16.6640625" style="1" customWidth="1"/>
    <col min="13067" max="13067" width="16.88671875" style="1" customWidth="1"/>
    <col min="13068" max="13068" width="9.6640625" style="1" customWidth="1"/>
    <col min="13069" max="13069" width="10.6640625" style="1" customWidth="1"/>
    <col min="13070" max="13070" width="16.109375" style="1" customWidth="1"/>
    <col min="13071" max="13071" width="14" style="1" customWidth="1"/>
    <col min="13072" max="13074" width="8.88671875" style="1"/>
    <col min="13075" max="13075" width="9.6640625" style="1" bestFit="1" customWidth="1"/>
    <col min="13076" max="13312" width="8.88671875" style="1"/>
    <col min="13313" max="13313" width="51.33203125" style="1" customWidth="1"/>
    <col min="13314" max="13314" width="16" style="1" customWidth="1"/>
    <col min="13315" max="13315" width="14.6640625" style="1" customWidth="1"/>
    <col min="13316" max="13316" width="15.33203125" style="1" customWidth="1"/>
    <col min="13317" max="13318" width="12.5546875" style="1" customWidth="1"/>
    <col min="13319" max="13320" width="15.109375" style="1" customWidth="1"/>
    <col min="13321" max="13321" width="16.5546875" style="1" customWidth="1"/>
    <col min="13322" max="13322" width="16.6640625" style="1" customWidth="1"/>
    <col min="13323" max="13323" width="16.88671875" style="1" customWidth="1"/>
    <col min="13324" max="13324" width="9.6640625" style="1" customWidth="1"/>
    <col min="13325" max="13325" width="10.6640625" style="1" customWidth="1"/>
    <col min="13326" max="13326" width="16.109375" style="1" customWidth="1"/>
    <col min="13327" max="13327" width="14" style="1" customWidth="1"/>
    <col min="13328" max="13330" width="8.88671875" style="1"/>
    <col min="13331" max="13331" width="9.6640625" style="1" bestFit="1" customWidth="1"/>
    <col min="13332" max="13568" width="8.88671875" style="1"/>
    <col min="13569" max="13569" width="51.33203125" style="1" customWidth="1"/>
    <col min="13570" max="13570" width="16" style="1" customWidth="1"/>
    <col min="13571" max="13571" width="14.6640625" style="1" customWidth="1"/>
    <col min="13572" max="13572" width="15.33203125" style="1" customWidth="1"/>
    <col min="13573" max="13574" width="12.5546875" style="1" customWidth="1"/>
    <col min="13575" max="13576" width="15.109375" style="1" customWidth="1"/>
    <col min="13577" max="13577" width="16.5546875" style="1" customWidth="1"/>
    <col min="13578" max="13578" width="16.6640625" style="1" customWidth="1"/>
    <col min="13579" max="13579" width="16.88671875" style="1" customWidth="1"/>
    <col min="13580" max="13580" width="9.6640625" style="1" customWidth="1"/>
    <col min="13581" max="13581" width="10.6640625" style="1" customWidth="1"/>
    <col min="13582" max="13582" width="16.109375" style="1" customWidth="1"/>
    <col min="13583" max="13583" width="14" style="1" customWidth="1"/>
    <col min="13584" max="13586" width="8.88671875" style="1"/>
    <col min="13587" max="13587" width="9.6640625" style="1" bestFit="1" customWidth="1"/>
    <col min="13588" max="13824" width="8.88671875" style="1"/>
    <col min="13825" max="13825" width="51.33203125" style="1" customWidth="1"/>
    <col min="13826" max="13826" width="16" style="1" customWidth="1"/>
    <col min="13827" max="13827" width="14.6640625" style="1" customWidth="1"/>
    <col min="13828" max="13828" width="15.33203125" style="1" customWidth="1"/>
    <col min="13829" max="13830" width="12.5546875" style="1" customWidth="1"/>
    <col min="13831" max="13832" width="15.109375" style="1" customWidth="1"/>
    <col min="13833" max="13833" width="16.5546875" style="1" customWidth="1"/>
    <col min="13834" max="13834" width="16.6640625" style="1" customWidth="1"/>
    <col min="13835" max="13835" width="16.88671875" style="1" customWidth="1"/>
    <col min="13836" max="13836" width="9.6640625" style="1" customWidth="1"/>
    <col min="13837" max="13837" width="10.6640625" style="1" customWidth="1"/>
    <col min="13838" max="13838" width="16.109375" style="1" customWidth="1"/>
    <col min="13839" max="13839" width="14" style="1" customWidth="1"/>
    <col min="13840" max="13842" width="8.88671875" style="1"/>
    <col min="13843" max="13843" width="9.6640625" style="1" bestFit="1" customWidth="1"/>
    <col min="13844" max="14080" width="8.88671875" style="1"/>
    <col min="14081" max="14081" width="51.33203125" style="1" customWidth="1"/>
    <col min="14082" max="14082" width="16" style="1" customWidth="1"/>
    <col min="14083" max="14083" width="14.6640625" style="1" customWidth="1"/>
    <col min="14084" max="14084" width="15.33203125" style="1" customWidth="1"/>
    <col min="14085" max="14086" width="12.5546875" style="1" customWidth="1"/>
    <col min="14087" max="14088" width="15.109375" style="1" customWidth="1"/>
    <col min="14089" max="14089" width="16.5546875" style="1" customWidth="1"/>
    <col min="14090" max="14090" width="16.6640625" style="1" customWidth="1"/>
    <col min="14091" max="14091" width="16.88671875" style="1" customWidth="1"/>
    <col min="14092" max="14092" width="9.6640625" style="1" customWidth="1"/>
    <col min="14093" max="14093" width="10.6640625" style="1" customWidth="1"/>
    <col min="14094" max="14094" width="16.109375" style="1" customWidth="1"/>
    <col min="14095" max="14095" width="14" style="1" customWidth="1"/>
    <col min="14096" max="14098" width="8.88671875" style="1"/>
    <col min="14099" max="14099" width="9.6640625" style="1" bestFit="1" customWidth="1"/>
    <col min="14100" max="14336" width="8.88671875" style="1"/>
    <col min="14337" max="14337" width="51.33203125" style="1" customWidth="1"/>
    <col min="14338" max="14338" width="16" style="1" customWidth="1"/>
    <col min="14339" max="14339" width="14.6640625" style="1" customWidth="1"/>
    <col min="14340" max="14340" width="15.33203125" style="1" customWidth="1"/>
    <col min="14341" max="14342" width="12.5546875" style="1" customWidth="1"/>
    <col min="14343" max="14344" width="15.109375" style="1" customWidth="1"/>
    <col min="14345" max="14345" width="16.5546875" style="1" customWidth="1"/>
    <col min="14346" max="14346" width="16.6640625" style="1" customWidth="1"/>
    <col min="14347" max="14347" width="16.88671875" style="1" customWidth="1"/>
    <col min="14348" max="14348" width="9.6640625" style="1" customWidth="1"/>
    <col min="14349" max="14349" width="10.6640625" style="1" customWidth="1"/>
    <col min="14350" max="14350" width="16.109375" style="1" customWidth="1"/>
    <col min="14351" max="14351" width="14" style="1" customWidth="1"/>
    <col min="14352" max="14354" width="8.88671875" style="1"/>
    <col min="14355" max="14355" width="9.6640625" style="1" bestFit="1" customWidth="1"/>
    <col min="14356" max="14592" width="8.88671875" style="1"/>
    <col min="14593" max="14593" width="51.33203125" style="1" customWidth="1"/>
    <col min="14594" max="14594" width="16" style="1" customWidth="1"/>
    <col min="14595" max="14595" width="14.6640625" style="1" customWidth="1"/>
    <col min="14596" max="14596" width="15.33203125" style="1" customWidth="1"/>
    <col min="14597" max="14598" width="12.5546875" style="1" customWidth="1"/>
    <col min="14599" max="14600" width="15.109375" style="1" customWidth="1"/>
    <col min="14601" max="14601" width="16.5546875" style="1" customWidth="1"/>
    <col min="14602" max="14602" width="16.6640625" style="1" customWidth="1"/>
    <col min="14603" max="14603" width="16.88671875" style="1" customWidth="1"/>
    <col min="14604" max="14604" width="9.6640625" style="1" customWidth="1"/>
    <col min="14605" max="14605" width="10.6640625" style="1" customWidth="1"/>
    <col min="14606" max="14606" width="16.109375" style="1" customWidth="1"/>
    <col min="14607" max="14607" width="14" style="1" customWidth="1"/>
    <col min="14608" max="14610" width="8.88671875" style="1"/>
    <col min="14611" max="14611" width="9.6640625" style="1" bestFit="1" customWidth="1"/>
    <col min="14612" max="14848" width="8.88671875" style="1"/>
    <col min="14849" max="14849" width="51.33203125" style="1" customWidth="1"/>
    <col min="14850" max="14850" width="16" style="1" customWidth="1"/>
    <col min="14851" max="14851" width="14.6640625" style="1" customWidth="1"/>
    <col min="14852" max="14852" width="15.33203125" style="1" customWidth="1"/>
    <col min="14853" max="14854" width="12.5546875" style="1" customWidth="1"/>
    <col min="14855" max="14856" width="15.109375" style="1" customWidth="1"/>
    <col min="14857" max="14857" width="16.5546875" style="1" customWidth="1"/>
    <col min="14858" max="14858" width="16.6640625" style="1" customWidth="1"/>
    <col min="14859" max="14859" width="16.88671875" style="1" customWidth="1"/>
    <col min="14860" max="14860" width="9.6640625" style="1" customWidth="1"/>
    <col min="14861" max="14861" width="10.6640625" style="1" customWidth="1"/>
    <col min="14862" max="14862" width="16.109375" style="1" customWidth="1"/>
    <col min="14863" max="14863" width="14" style="1" customWidth="1"/>
    <col min="14864" max="14866" width="8.88671875" style="1"/>
    <col min="14867" max="14867" width="9.6640625" style="1" bestFit="1" customWidth="1"/>
    <col min="14868" max="15104" width="8.88671875" style="1"/>
    <col min="15105" max="15105" width="51.33203125" style="1" customWidth="1"/>
    <col min="15106" max="15106" width="16" style="1" customWidth="1"/>
    <col min="15107" max="15107" width="14.6640625" style="1" customWidth="1"/>
    <col min="15108" max="15108" width="15.33203125" style="1" customWidth="1"/>
    <col min="15109" max="15110" width="12.5546875" style="1" customWidth="1"/>
    <col min="15111" max="15112" width="15.109375" style="1" customWidth="1"/>
    <col min="15113" max="15113" width="16.5546875" style="1" customWidth="1"/>
    <col min="15114" max="15114" width="16.6640625" style="1" customWidth="1"/>
    <col min="15115" max="15115" width="16.88671875" style="1" customWidth="1"/>
    <col min="15116" max="15116" width="9.6640625" style="1" customWidth="1"/>
    <col min="15117" max="15117" width="10.6640625" style="1" customWidth="1"/>
    <col min="15118" max="15118" width="16.109375" style="1" customWidth="1"/>
    <col min="15119" max="15119" width="14" style="1" customWidth="1"/>
    <col min="15120" max="15122" width="8.88671875" style="1"/>
    <col min="15123" max="15123" width="9.6640625" style="1" bestFit="1" customWidth="1"/>
    <col min="15124" max="15360" width="8.88671875" style="1"/>
    <col min="15361" max="15361" width="51.33203125" style="1" customWidth="1"/>
    <col min="15362" max="15362" width="16" style="1" customWidth="1"/>
    <col min="15363" max="15363" width="14.6640625" style="1" customWidth="1"/>
    <col min="15364" max="15364" width="15.33203125" style="1" customWidth="1"/>
    <col min="15365" max="15366" width="12.5546875" style="1" customWidth="1"/>
    <col min="15367" max="15368" width="15.109375" style="1" customWidth="1"/>
    <col min="15369" max="15369" width="16.5546875" style="1" customWidth="1"/>
    <col min="15370" max="15370" width="16.6640625" style="1" customWidth="1"/>
    <col min="15371" max="15371" width="16.88671875" style="1" customWidth="1"/>
    <col min="15372" max="15372" width="9.6640625" style="1" customWidth="1"/>
    <col min="15373" max="15373" width="10.6640625" style="1" customWidth="1"/>
    <col min="15374" max="15374" width="16.109375" style="1" customWidth="1"/>
    <col min="15375" max="15375" width="14" style="1" customWidth="1"/>
    <col min="15376" max="15378" width="8.88671875" style="1"/>
    <col min="15379" max="15379" width="9.6640625" style="1" bestFit="1" customWidth="1"/>
    <col min="15380" max="15616" width="8.88671875" style="1"/>
    <col min="15617" max="15617" width="51.33203125" style="1" customWidth="1"/>
    <col min="15618" max="15618" width="16" style="1" customWidth="1"/>
    <col min="15619" max="15619" width="14.6640625" style="1" customWidth="1"/>
    <col min="15620" max="15620" width="15.33203125" style="1" customWidth="1"/>
    <col min="15621" max="15622" width="12.5546875" style="1" customWidth="1"/>
    <col min="15623" max="15624" width="15.109375" style="1" customWidth="1"/>
    <col min="15625" max="15625" width="16.5546875" style="1" customWidth="1"/>
    <col min="15626" max="15626" width="16.6640625" style="1" customWidth="1"/>
    <col min="15627" max="15627" width="16.88671875" style="1" customWidth="1"/>
    <col min="15628" max="15628" width="9.6640625" style="1" customWidth="1"/>
    <col min="15629" max="15629" width="10.6640625" style="1" customWidth="1"/>
    <col min="15630" max="15630" width="16.109375" style="1" customWidth="1"/>
    <col min="15631" max="15631" width="14" style="1" customWidth="1"/>
    <col min="15632" max="15634" width="8.88671875" style="1"/>
    <col min="15635" max="15635" width="9.6640625" style="1" bestFit="1" customWidth="1"/>
    <col min="15636" max="15872" width="8.88671875" style="1"/>
    <col min="15873" max="15873" width="51.33203125" style="1" customWidth="1"/>
    <col min="15874" max="15874" width="16" style="1" customWidth="1"/>
    <col min="15875" max="15875" width="14.6640625" style="1" customWidth="1"/>
    <col min="15876" max="15876" width="15.33203125" style="1" customWidth="1"/>
    <col min="15877" max="15878" width="12.5546875" style="1" customWidth="1"/>
    <col min="15879" max="15880" width="15.109375" style="1" customWidth="1"/>
    <col min="15881" max="15881" width="16.5546875" style="1" customWidth="1"/>
    <col min="15882" max="15882" width="16.6640625" style="1" customWidth="1"/>
    <col min="15883" max="15883" width="16.88671875" style="1" customWidth="1"/>
    <col min="15884" max="15884" width="9.6640625" style="1" customWidth="1"/>
    <col min="15885" max="15885" width="10.6640625" style="1" customWidth="1"/>
    <col min="15886" max="15886" width="16.109375" style="1" customWidth="1"/>
    <col min="15887" max="15887" width="14" style="1" customWidth="1"/>
    <col min="15888" max="15890" width="8.88671875" style="1"/>
    <col min="15891" max="15891" width="9.6640625" style="1" bestFit="1" customWidth="1"/>
    <col min="15892" max="16128" width="8.88671875" style="1"/>
    <col min="16129" max="16129" width="51.33203125" style="1" customWidth="1"/>
    <col min="16130" max="16130" width="16" style="1" customWidth="1"/>
    <col min="16131" max="16131" width="14.6640625" style="1" customWidth="1"/>
    <col min="16132" max="16132" width="15.33203125" style="1" customWidth="1"/>
    <col min="16133" max="16134" width="12.5546875" style="1" customWidth="1"/>
    <col min="16135" max="16136" width="15.109375" style="1" customWidth="1"/>
    <col min="16137" max="16137" width="16.5546875" style="1" customWidth="1"/>
    <col min="16138" max="16138" width="16.6640625" style="1" customWidth="1"/>
    <col min="16139" max="16139" width="16.88671875" style="1" customWidth="1"/>
    <col min="16140" max="16140" width="9.6640625" style="1" customWidth="1"/>
    <col min="16141" max="16141" width="10.6640625" style="1" customWidth="1"/>
    <col min="16142" max="16142" width="16.109375" style="1" customWidth="1"/>
    <col min="16143" max="16143" width="14" style="1" customWidth="1"/>
    <col min="16144" max="16146" width="8.88671875" style="1"/>
    <col min="16147" max="16147" width="9.6640625" style="1" bestFit="1" customWidth="1"/>
    <col min="16148" max="16384" width="8.88671875" style="1"/>
  </cols>
  <sheetData>
    <row r="1" spans="1:19" ht="22.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9" ht="22.8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9">
      <c r="K3" s="1" t="s">
        <v>1</v>
      </c>
      <c r="O3" s="1" t="s">
        <v>2</v>
      </c>
    </row>
    <row r="4" spans="1:19" ht="28.2" customHeight="1">
      <c r="A4" s="4"/>
      <c r="B4" s="53" t="s">
        <v>41</v>
      </c>
      <c r="C4" s="54"/>
      <c r="D4" s="54"/>
      <c r="E4" s="54"/>
      <c r="F4" s="54"/>
      <c r="G4" s="54"/>
      <c r="H4" s="55"/>
      <c r="I4" s="53" t="s">
        <v>42</v>
      </c>
      <c r="J4" s="54"/>
      <c r="K4" s="54"/>
      <c r="L4" s="54"/>
      <c r="M4" s="54"/>
      <c r="N4" s="54"/>
      <c r="O4" s="55"/>
    </row>
    <row r="5" spans="1:19" ht="17.399999999999999" customHeight="1">
      <c r="A5" s="56"/>
      <c r="B5" s="58" t="s">
        <v>39</v>
      </c>
      <c r="C5" s="56" t="s">
        <v>3</v>
      </c>
      <c r="D5" s="56" t="s">
        <v>4</v>
      </c>
      <c r="E5" s="53" t="s">
        <v>5</v>
      </c>
      <c r="F5" s="55"/>
      <c r="G5" s="53" t="s">
        <v>6</v>
      </c>
      <c r="H5" s="55"/>
      <c r="I5" s="58" t="s">
        <v>39</v>
      </c>
      <c r="J5" s="56" t="s">
        <v>3</v>
      </c>
      <c r="K5" s="56" t="s">
        <v>4</v>
      </c>
      <c r="L5" s="53" t="s">
        <v>5</v>
      </c>
      <c r="M5" s="55"/>
      <c r="N5" s="53" t="s">
        <v>6</v>
      </c>
      <c r="O5" s="55"/>
    </row>
    <row r="6" spans="1:19" ht="45" customHeight="1" thickBot="1">
      <c r="A6" s="57"/>
      <c r="B6" s="59"/>
      <c r="C6" s="57"/>
      <c r="D6" s="57"/>
      <c r="E6" s="31" t="s">
        <v>37</v>
      </c>
      <c r="F6" s="31" t="s">
        <v>7</v>
      </c>
      <c r="G6" s="31" t="s">
        <v>37</v>
      </c>
      <c r="H6" s="32" t="s">
        <v>7</v>
      </c>
      <c r="I6" s="59"/>
      <c r="J6" s="57"/>
      <c r="K6" s="57"/>
      <c r="L6" s="31" t="s">
        <v>37</v>
      </c>
      <c r="M6" s="31" t="s">
        <v>7</v>
      </c>
      <c r="N6" s="31" t="s">
        <v>37</v>
      </c>
      <c r="O6" s="32" t="s">
        <v>7</v>
      </c>
    </row>
    <row r="7" spans="1:19" ht="32.25" customHeight="1" thickBot="1">
      <c r="A7" s="2" t="s">
        <v>32</v>
      </c>
      <c r="B7" s="9">
        <f>SUM(B8:B16)</f>
        <v>-44747.4</v>
      </c>
      <c r="C7" s="9">
        <f>SUM(C8:C16)</f>
        <v>276638.7</v>
      </c>
      <c r="D7" s="9">
        <f>SUM(D8:D16)</f>
        <v>303735.93</v>
      </c>
      <c r="E7" s="11">
        <f>D7/B7*100</f>
        <v>-678.77894581584621</v>
      </c>
      <c r="F7" s="11">
        <f>D7/C7*100</f>
        <v>109.79516965630623</v>
      </c>
      <c r="G7" s="9">
        <f>D7-B7</f>
        <v>348483.33</v>
      </c>
      <c r="H7" s="9">
        <f>D7-C7</f>
        <v>27097.229999999981</v>
      </c>
      <c r="I7" s="9">
        <f>SUM(I8:I16)</f>
        <v>94828.199999999983</v>
      </c>
      <c r="J7" s="9">
        <f>SUM(J8:J16)</f>
        <v>459671.9</v>
      </c>
      <c r="K7" s="9">
        <f>SUM(K8:K16)</f>
        <v>498397.12999999995</v>
      </c>
      <c r="L7" s="11">
        <f>K7/I7*100</f>
        <v>525.57902607030394</v>
      </c>
      <c r="M7" s="11">
        <f>K7/J7*100</f>
        <v>108.4245371535654</v>
      </c>
      <c r="N7" s="9">
        <f>K7-I7</f>
        <v>403568.92999999993</v>
      </c>
      <c r="O7" s="9">
        <f>K7-J7</f>
        <v>38725.229999999923</v>
      </c>
      <c r="Q7" s="38"/>
    </row>
    <row r="8" spans="1:19" ht="24.75" customHeight="1">
      <c r="A8" s="3" t="s">
        <v>23</v>
      </c>
      <c r="B8" s="39">
        <v>-39489</v>
      </c>
      <c r="C8" s="40">
        <v>200415.7</v>
      </c>
      <c r="D8" s="39">
        <v>243063.56</v>
      </c>
      <c r="E8" s="12">
        <f>D8/B8*100</f>
        <v>-615.52219605459743</v>
      </c>
      <c r="F8" s="12">
        <f>D8/C8*100</f>
        <v>121.27970014325224</v>
      </c>
      <c r="G8" s="10">
        <f>D8-B8</f>
        <v>282552.56</v>
      </c>
      <c r="H8" s="10">
        <f>D8-C8</f>
        <v>42647.859999999986</v>
      </c>
      <c r="I8" s="39">
        <v>90193.5</v>
      </c>
      <c r="J8" s="40">
        <v>361440.9</v>
      </c>
      <c r="K8" s="39">
        <v>368904.95999999996</v>
      </c>
      <c r="L8" s="12">
        <f>K8/I8*100</f>
        <v>409.01501771191937</v>
      </c>
      <c r="M8" s="12">
        <f t="shared" ref="M8:M16" si="0">K8/J8*100</f>
        <v>102.06508449929157</v>
      </c>
      <c r="N8" s="10">
        <f>K8-I8</f>
        <v>278711.45999999996</v>
      </c>
      <c r="O8" s="10">
        <f>K8-J8</f>
        <v>7464.0599999999395</v>
      </c>
    </row>
    <row r="9" spans="1:19" ht="30.75" customHeight="1">
      <c r="A9" s="4" t="s">
        <v>24</v>
      </c>
      <c r="B9" s="41">
        <v>0.5</v>
      </c>
      <c r="C9" s="42">
        <v>0</v>
      </c>
      <c r="D9" s="39">
        <v>9.67</v>
      </c>
      <c r="E9" s="12" t="s">
        <v>43</v>
      </c>
      <c r="F9" s="61" t="s">
        <v>38</v>
      </c>
      <c r="G9" s="10">
        <f>D9-B9</f>
        <v>9.17</v>
      </c>
      <c r="H9" s="10">
        <f t="shared" ref="H9:H16" si="1">D9-C9</f>
        <v>9.67</v>
      </c>
      <c r="I9" s="41">
        <v>-2843.6</v>
      </c>
      <c r="J9" s="42">
        <v>0</v>
      </c>
      <c r="K9" s="39">
        <v>27.57</v>
      </c>
      <c r="L9" s="12">
        <v>0</v>
      </c>
      <c r="M9" s="13">
        <v>0</v>
      </c>
      <c r="N9" s="10">
        <f t="shared" ref="N9:N16" si="2">K9-I9</f>
        <v>2871.17</v>
      </c>
      <c r="O9" s="10">
        <f t="shared" ref="O9:O16" si="3">K9-J9</f>
        <v>27.57</v>
      </c>
      <c r="S9" s="43"/>
    </row>
    <row r="10" spans="1:19" ht="29.25" customHeight="1">
      <c r="A10" s="4" t="s">
        <v>25</v>
      </c>
      <c r="B10" s="41">
        <v>3450.1</v>
      </c>
      <c r="C10" s="42">
        <v>4077.9</v>
      </c>
      <c r="D10" s="39">
        <v>4457.018</v>
      </c>
      <c r="E10" s="12">
        <f>D10/B10*100</f>
        <v>129.18518303817282</v>
      </c>
      <c r="F10" s="12">
        <f t="shared" ref="F10:F16" si="4">D10/C10*100</f>
        <v>109.29689300865641</v>
      </c>
      <c r="G10" s="10">
        <f t="shared" ref="G10:G16" si="5">D10-B10</f>
        <v>1006.9180000000001</v>
      </c>
      <c r="H10" s="10">
        <f t="shared" si="1"/>
        <v>379.11799999999994</v>
      </c>
      <c r="I10" s="41">
        <v>5211.7</v>
      </c>
      <c r="J10" s="42">
        <v>8333.4</v>
      </c>
      <c r="K10" s="39">
        <v>8896.7180000000008</v>
      </c>
      <c r="L10" s="12">
        <f t="shared" ref="L10:L16" si="6">K10/I10*100</f>
        <v>170.70664082736923</v>
      </c>
      <c r="M10" s="13">
        <f t="shared" si="0"/>
        <v>106.75976192190464</v>
      </c>
      <c r="N10" s="10">
        <f t="shared" si="2"/>
        <v>3685.0180000000009</v>
      </c>
      <c r="O10" s="10">
        <f t="shared" si="3"/>
        <v>563.31800000000112</v>
      </c>
    </row>
    <row r="11" spans="1:19" ht="41.25" customHeight="1">
      <c r="A11" s="5" t="s">
        <v>26</v>
      </c>
      <c r="B11" s="41">
        <v>-4639.5</v>
      </c>
      <c r="C11" s="42">
        <v>1979.6</v>
      </c>
      <c r="D11" s="39">
        <v>2868.2530000000002</v>
      </c>
      <c r="E11" s="12">
        <f t="shared" ref="E11:E16" si="7">D11/B11*100</f>
        <v>-61.822459316736719</v>
      </c>
      <c r="F11" s="12">
        <f t="shared" si="4"/>
        <v>144.89053344109922</v>
      </c>
      <c r="G11" s="10">
        <f t="shared" si="5"/>
        <v>7507.7530000000006</v>
      </c>
      <c r="H11" s="10">
        <f t="shared" si="1"/>
        <v>888.65300000000025</v>
      </c>
      <c r="I11" s="41">
        <v>433.30000000000018</v>
      </c>
      <c r="J11" s="42">
        <v>5819.7999999999993</v>
      </c>
      <c r="K11" s="39">
        <v>5488.9529999999995</v>
      </c>
      <c r="L11" s="12">
        <f t="shared" si="6"/>
        <v>1266.7789060696971</v>
      </c>
      <c r="M11" s="13">
        <f t="shared" si="0"/>
        <v>94.315148286882717</v>
      </c>
      <c r="N11" s="10">
        <f t="shared" si="2"/>
        <v>5055.6529999999993</v>
      </c>
      <c r="O11" s="10">
        <f t="shared" si="3"/>
        <v>-330.84699999999975</v>
      </c>
    </row>
    <row r="12" spans="1:19" ht="27.75" customHeight="1">
      <c r="A12" s="4" t="s">
        <v>28</v>
      </c>
      <c r="B12" s="41">
        <v>0</v>
      </c>
      <c r="C12" s="42">
        <v>2</v>
      </c>
      <c r="D12" s="39">
        <v>38.707999999999998</v>
      </c>
      <c r="E12" s="30" t="s">
        <v>38</v>
      </c>
      <c r="F12" s="12" t="s">
        <v>43</v>
      </c>
      <c r="G12" s="10">
        <f t="shared" si="5"/>
        <v>38.707999999999998</v>
      </c>
      <c r="H12" s="10">
        <f t="shared" si="1"/>
        <v>36.707999999999998</v>
      </c>
      <c r="I12" s="41">
        <v>0</v>
      </c>
      <c r="J12" s="42">
        <v>3.2</v>
      </c>
      <c r="K12" s="39">
        <v>41.308</v>
      </c>
      <c r="L12" s="30" t="s">
        <v>38</v>
      </c>
      <c r="M12" s="13">
        <f t="shared" si="0"/>
        <v>1290.875</v>
      </c>
      <c r="N12" s="10">
        <f t="shared" si="2"/>
        <v>41.308</v>
      </c>
      <c r="O12" s="10">
        <f t="shared" si="3"/>
        <v>38.107999999999997</v>
      </c>
    </row>
    <row r="13" spans="1:19" ht="27.75" customHeight="1">
      <c r="A13" s="4" t="s">
        <v>27</v>
      </c>
      <c r="B13" s="41">
        <v>-6128.9</v>
      </c>
      <c r="C13" s="42">
        <v>0</v>
      </c>
      <c r="D13" s="39">
        <v>-3228.95</v>
      </c>
      <c r="E13" s="12">
        <f>D13/B13*100</f>
        <v>52.684005286429866</v>
      </c>
      <c r="F13" s="61" t="s">
        <v>38</v>
      </c>
      <c r="G13" s="10">
        <f t="shared" si="5"/>
        <v>2899.95</v>
      </c>
      <c r="H13" s="10">
        <f t="shared" si="1"/>
        <v>-3228.95</v>
      </c>
      <c r="I13" s="41">
        <v>-2745.7999999999997</v>
      </c>
      <c r="J13" s="42">
        <v>5295.9</v>
      </c>
      <c r="K13" s="39">
        <v>48197.55</v>
      </c>
      <c r="L13" s="12">
        <f t="shared" si="6"/>
        <v>-1755.3190327044945</v>
      </c>
      <c r="M13" s="13">
        <f t="shared" si="0"/>
        <v>910.09176910440158</v>
      </c>
      <c r="N13" s="10">
        <f t="shared" si="2"/>
        <v>50943.350000000006</v>
      </c>
      <c r="O13" s="10">
        <f t="shared" si="3"/>
        <v>42901.65</v>
      </c>
    </row>
    <row r="14" spans="1:19" ht="31.5" customHeight="1">
      <c r="A14" s="4" t="s">
        <v>29</v>
      </c>
      <c r="B14" s="41">
        <v>-507.4</v>
      </c>
      <c r="C14" s="42">
        <v>1152.7</v>
      </c>
      <c r="D14" s="39">
        <v>3474.4650000000001</v>
      </c>
      <c r="E14" s="61" t="s">
        <v>38</v>
      </c>
      <c r="F14" s="12">
        <f t="shared" si="4"/>
        <v>301.41971024551054</v>
      </c>
      <c r="G14" s="10">
        <f t="shared" si="5"/>
        <v>3981.8650000000002</v>
      </c>
      <c r="H14" s="10">
        <f t="shared" si="1"/>
        <v>2321.7650000000003</v>
      </c>
      <c r="I14" s="41">
        <v>-2941.3</v>
      </c>
      <c r="J14" s="42">
        <v>2548.1000000000004</v>
      </c>
      <c r="K14" s="39">
        <v>6945.2650000000003</v>
      </c>
      <c r="L14" s="12">
        <f t="shared" si="6"/>
        <v>-236.12909257811171</v>
      </c>
      <c r="M14" s="13">
        <f t="shared" si="0"/>
        <v>272.56642203995131</v>
      </c>
      <c r="N14" s="10">
        <f t="shared" si="2"/>
        <v>9886.5650000000005</v>
      </c>
      <c r="O14" s="10">
        <f t="shared" si="3"/>
        <v>4397.165</v>
      </c>
    </row>
    <row r="15" spans="1:19" ht="28.5" customHeight="1">
      <c r="A15" s="4" t="s">
        <v>30</v>
      </c>
      <c r="B15" s="41">
        <v>-1561.2</v>
      </c>
      <c r="C15" s="42">
        <v>64241.5</v>
      </c>
      <c r="D15" s="40">
        <v>47648.57</v>
      </c>
      <c r="E15" s="61" t="s">
        <v>38</v>
      </c>
      <c r="F15" s="12">
        <f t="shared" si="4"/>
        <v>74.171010950865096</v>
      </c>
      <c r="G15" s="10">
        <f t="shared" si="5"/>
        <v>49209.77</v>
      </c>
      <c r="H15" s="10">
        <f t="shared" si="1"/>
        <v>-16592.93</v>
      </c>
      <c r="I15" s="41">
        <v>1061.7</v>
      </c>
      <c r="J15" s="42">
        <v>66957</v>
      </c>
      <c r="K15" s="40">
        <v>50354.87</v>
      </c>
      <c r="L15" s="12">
        <f t="shared" si="6"/>
        <v>4742.8529716492421</v>
      </c>
      <c r="M15" s="13">
        <f t="shared" si="0"/>
        <v>75.204788147617137</v>
      </c>
      <c r="N15" s="10">
        <f t="shared" si="2"/>
        <v>49293.170000000006</v>
      </c>
      <c r="O15" s="10">
        <f t="shared" si="3"/>
        <v>-16602.129999999997</v>
      </c>
    </row>
    <row r="16" spans="1:19" ht="26.25" customHeight="1" thickBot="1">
      <c r="A16" s="6" t="s">
        <v>31</v>
      </c>
      <c r="B16" s="41">
        <v>4128</v>
      </c>
      <c r="C16" s="42">
        <v>4769.3</v>
      </c>
      <c r="D16" s="39">
        <v>5404.6360000000004</v>
      </c>
      <c r="E16" s="12">
        <f t="shared" si="7"/>
        <v>130.92625968992249</v>
      </c>
      <c r="F16" s="12">
        <f t="shared" si="4"/>
        <v>113.32136791562704</v>
      </c>
      <c r="G16" s="10">
        <f t="shared" si="5"/>
        <v>1276.6360000000004</v>
      </c>
      <c r="H16" s="10">
        <f t="shared" si="1"/>
        <v>635.33600000000024</v>
      </c>
      <c r="I16" s="41">
        <v>6458.7</v>
      </c>
      <c r="J16" s="42">
        <v>9273.6</v>
      </c>
      <c r="K16" s="39">
        <v>9539.9360000000015</v>
      </c>
      <c r="L16" s="12">
        <f t="shared" si="6"/>
        <v>147.70675213278219</v>
      </c>
      <c r="M16" s="13">
        <f t="shared" si="0"/>
        <v>102.87198067632852</v>
      </c>
      <c r="N16" s="10">
        <f t="shared" si="2"/>
        <v>3081.2360000000017</v>
      </c>
      <c r="O16" s="10">
        <f t="shared" si="3"/>
        <v>266.33600000000115</v>
      </c>
    </row>
    <row r="17" spans="1:15" ht="26.25" hidden="1" customHeight="1">
      <c r="A17" s="3" t="s">
        <v>8</v>
      </c>
      <c r="B17" s="44"/>
      <c r="C17" s="44">
        <v>0</v>
      </c>
      <c r="D17" s="44">
        <v>0</v>
      </c>
      <c r="E17" s="12">
        <v>0</v>
      </c>
      <c r="F17" s="24" t="e">
        <f t="shared" ref="F17:F22" si="8">D17/C17*100</f>
        <v>#DIV/0!</v>
      </c>
      <c r="G17" s="12">
        <f t="shared" ref="G17:G30" si="9">D17-B17</f>
        <v>0</v>
      </c>
      <c r="H17" s="12">
        <f t="shared" ref="H17:H31" si="10">D17-C17</f>
        <v>0</v>
      </c>
      <c r="I17" s="44"/>
      <c r="J17" s="44">
        <v>0</v>
      </c>
      <c r="K17" s="44">
        <v>0</v>
      </c>
      <c r="L17" s="12">
        <f>IF(I17&gt;0,K17/I17*100,0)</f>
        <v>0</v>
      </c>
      <c r="M17" s="24" t="e">
        <f t="shared" ref="M17:M21" si="11">K17/J17*100</f>
        <v>#DIV/0!</v>
      </c>
      <c r="N17" s="12">
        <f t="shared" ref="N17:N30" si="12">K17-I17</f>
        <v>0</v>
      </c>
      <c r="O17" s="12">
        <f>K17-J17</f>
        <v>0</v>
      </c>
    </row>
    <row r="18" spans="1:15" ht="39" hidden="1" customHeight="1">
      <c r="A18" s="5" t="s">
        <v>9</v>
      </c>
      <c r="B18" s="45"/>
      <c r="C18" s="45">
        <v>0</v>
      </c>
      <c r="D18" s="45">
        <v>0</v>
      </c>
      <c r="E18" s="12">
        <v>0</v>
      </c>
      <c r="F18" s="11" t="e">
        <f t="shared" si="8"/>
        <v>#DIV/0!</v>
      </c>
      <c r="G18" s="12">
        <f t="shared" si="9"/>
        <v>0</v>
      </c>
      <c r="H18" s="12">
        <f t="shared" si="10"/>
        <v>0</v>
      </c>
      <c r="I18" s="45"/>
      <c r="J18" s="45">
        <v>0</v>
      </c>
      <c r="K18" s="45">
        <v>0</v>
      </c>
      <c r="L18" s="12">
        <v>0</v>
      </c>
      <c r="M18" s="11" t="e">
        <f t="shared" si="11"/>
        <v>#DIV/0!</v>
      </c>
      <c r="N18" s="12">
        <f t="shared" si="12"/>
        <v>0</v>
      </c>
      <c r="O18" s="12">
        <f>K18-J18</f>
        <v>0</v>
      </c>
    </row>
    <row r="19" spans="1:15" ht="23.25" hidden="1" customHeight="1">
      <c r="A19" s="4" t="s">
        <v>10</v>
      </c>
      <c r="B19" s="45"/>
      <c r="C19" s="45">
        <v>0</v>
      </c>
      <c r="D19" s="45">
        <v>0</v>
      </c>
      <c r="E19" s="12">
        <v>0</v>
      </c>
      <c r="F19" s="11" t="e">
        <f t="shared" si="8"/>
        <v>#DIV/0!</v>
      </c>
      <c r="G19" s="12">
        <f t="shared" si="9"/>
        <v>0</v>
      </c>
      <c r="H19" s="12">
        <f t="shared" si="10"/>
        <v>0</v>
      </c>
      <c r="I19" s="45"/>
      <c r="J19" s="45">
        <v>0</v>
      </c>
      <c r="K19" s="45">
        <v>0</v>
      </c>
      <c r="L19" s="12">
        <v>0</v>
      </c>
      <c r="M19" s="11" t="e">
        <f t="shared" si="11"/>
        <v>#DIV/0!</v>
      </c>
      <c r="N19" s="12">
        <f t="shared" si="12"/>
        <v>0</v>
      </c>
      <c r="O19" s="12">
        <f>K19-J19</f>
        <v>0</v>
      </c>
    </row>
    <row r="20" spans="1:15" ht="21.75" hidden="1" customHeight="1">
      <c r="A20" s="4" t="s">
        <v>11</v>
      </c>
      <c r="B20" s="45"/>
      <c r="C20" s="45">
        <v>0</v>
      </c>
      <c r="D20" s="45">
        <v>0</v>
      </c>
      <c r="E20" s="12">
        <v>0</v>
      </c>
      <c r="F20" s="11" t="e">
        <f t="shared" si="8"/>
        <v>#DIV/0!</v>
      </c>
      <c r="G20" s="12">
        <f t="shared" si="9"/>
        <v>0</v>
      </c>
      <c r="H20" s="12">
        <f t="shared" si="10"/>
        <v>0</v>
      </c>
      <c r="I20" s="45"/>
      <c r="J20" s="45">
        <v>0</v>
      </c>
      <c r="K20" s="45">
        <v>0</v>
      </c>
      <c r="L20" s="12">
        <v>0</v>
      </c>
      <c r="M20" s="11" t="e">
        <f t="shared" si="11"/>
        <v>#DIV/0!</v>
      </c>
      <c r="N20" s="12">
        <f t="shared" si="12"/>
        <v>0</v>
      </c>
      <c r="O20" s="12">
        <f>K20-J20</f>
        <v>0</v>
      </c>
    </row>
    <row r="21" spans="1:15" ht="23.25" hidden="1" customHeight="1" thickBot="1">
      <c r="A21" s="6" t="s">
        <v>12</v>
      </c>
      <c r="B21" s="46"/>
      <c r="C21" s="46">
        <v>0</v>
      </c>
      <c r="D21" s="46">
        <v>0</v>
      </c>
      <c r="E21" s="12">
        <v>0</v>
      </c>
      <c r="F21" s="11" t="e">
        <f t="shared" si="8"/>
        <v>#DIV/0!</v>
      </c>
      <c r="G21" s="12">
        <f t="shared" si="9"/>
        <v>0</v>
      </c>
      <c r="H21" s="12">
        <f t="shared" si="10"/>
        <v>0</v>
      </c>
      <c r="I21" s="46"/>
      <c r="J21" s="46">
        <v>0</v>
      </c>
      <c r="K21" s="46">
        <v>0</v>
      </c>
      <c r="L21" s="12">
        <f>IF(I21&gt;0,K21/I21*100,0)</f>
        <v>0</v>
      </c>
      <c r="M21" s="11" t="e">
        <f t="shared" si="11"/>
        <v>#DIV/0!</v>
      </c>
      <c r="N21" s="12">
        <f t="shared" si="12"/>
        <v>0</v>
      </c>
      <c r="O21" s="12">
        <f>K21-J21</f>
        <v>0</v>
      </c>
    </row>
    <row r="22" spans="1:15" ht="30.75" customHeight="1" thickBot="1">
      <c r="A22" s="2" t="s">
        <v>13</v>
      </c>
      <c r="B22" s="9">
        <f>SUM(B23:B29)</f>
        <v>21483.599999999999</v>
      </c>
      <c r="C22" s="9">
        <f>SUM(C23:C29)</f>
        <v>21868</v>
      </c>
      <c r="D22" s="9">
        <f>SUM(D23:D29)</f>
        <v>37839.120999999999</v>
      </c>
      <c r="E22" s="11">
        <f t="shared" ref="E22" si="13">D22/B22*100</f>
        <v>176.13026215345658</v>
      </c>
      <c r="F22" s="11">
        <f t="shared" si="8"/>
        <v>173.03420980428021</v>
      </c>
      <c r="G22" s="9">
        <f>SUM(G23:G29)</f>
        <v>16355.521000000001</v>
      </c>
      <c r="H22" s="9">
        <f>SUM(H23:H29)</f>
        <v>15971.120999999999</v>
      </c>
      <c r="I22" s="9">
        <f>SUM(I23:I29)</f>
        <v>37449.300000000003</v>
      </c>
      <c r="J22" s="9">
        <f>SUM(J23:J29)</f>
        <v>42869.599999999999</v>
      </c>
      <c r="K22" s="9">
        <f>SUM(K23:K29)</f>
        <v>69729.971000000005</v>
      </c>
      <c r="L22" s="11">
        <f t="shared" ref="L22:L29" si="14">K22/I22*100</f>
        <v>186.19832947478324</v>
      </c>
      <c r="M22" s="11">
        <f>K22/J22*100</f>
        <v>162.655986993114</v>
      </c>
      <c r="N22" s="9">
        <f>SUM(N23:N29)</f>
        <v>32280.670999999998</v>
      </c>
      <c r="O22" s="9">
        <f>SUM(O23:O29)</f>
        <v>26860.370999999999</v>
      </c>
    </row>
    <row r="23" spans="1:15" ht="43.5" customHeight="1">
      <c r="A23" s="5" t="s">
        <v>14</v>
      </c>
      <c r="B23" s="47">
        <v>1583.8</v>
      </c>
      <c r="C23" s="42">
        <v>1100</v>
      </c>
      <c r="D23" s="42">
        <v>3359.5239999999999</v>
      </c>
      <c r="E23" s="12">
        <f t="shared" ref="E23:E24" si="15">D23/B23*100</f>
        <v>212.11794418487182</v>
      </c>
      <c r="F23" s="12">
        <f t="shared" ref="F23:F24" si="16">D23/C23*100</f>
        <v>305.41127272727272</v>
      </c>
      <c r="G23" s="10">
        <f t="shared" ref="G23:G29" si="17">D23-B23</f>
        <v>1775.7239999999999</v>
      </c>
      <c r="H23" s="10">
        <f t="shared" ref="H23:H29" si="18">D23-C23</f>
        <v>2259.5239999999999</v>
      </c>
      <c r="I23" s="47">
        <v>1732.7</v>
      </c>
      <c r="J23" s="42">
        <v>1649.2</v>
      </c>
      <c r="K23" s="42">
        <v>3687.2239999999997</v>
      </c>
      <c r="L23" s="12">
        <f t="shared" si="14"/>
        <v>212.8022161943787</v>
      </c>
      <c r="M23" s="13">
        <f t="shared" ref="M23:M29" si="19">K23/J23*100</f>
        <v>223.57652195003635</v>
      </c>
      <c r="N23" s="10">
        <f t="shared" ref="N23:N29" si="20">K23-I23</f>
        <v>1954.5239999999997</v>
      </c>
      <c r="O23" s="10">
        <f t="shared" ref="O23:O29" si="21">K23-J23</f>
        <v>2038.0239999999997</v>
      </c>
    </row>
    <row r="24" spans="1:15" ht="41.25" customHeight="1">
      <c r="A24" s="7" t="s">
        <v>15</v>
      </c>
      <c r="B24" s="39">
        <v>5291.8</v>
      </c>
      <c r="C24" s="40">
        <f>3500+2750</f>
        <v>6250</v>
      </c>
      <c r="D24" s="40">
        <v>5870.8540000000003</v>
      </c>
      <c r="E24" s="12">
        <f t="shared" si="15"/>
        <v>110.9424770399486</v>
      </c>
      <c r="F24" s="12">
        <f t="shared" si="16"/>
        <v>93.933664000000007</v>
      </c>
      <c r="G24" s="10">
        <f t="shared" si="17"/>
        <v>579.05400000000009</v>
      </c>
      <c r="H24" s="10">
        <f t="shared" si="18"/>
        <v>-379.14599999999973</v>
      </c>
      <c r="I24" s="39">
        <v>10125.299999999999</v>
      </c>
      <c r="J24" s="40">
        <v>11752.4</v>
      </c>
      <c r="K24" s="40">
        <v>11556.654</v>
      </c>
      <c r="L24" s="12">
        <f t="shared" si="14"/>
        <v>114.13641077301415</v>
      </c>
      <c r="M24" s="12">
        <f t="shared" si="19"/>
        <v>98.334416799972786</v>
      </c>
      <c r="N24" s="10">
        <f t="shared" si="20"/>
        <v>1431.3540000000012</v>
      </c>
      <c r="O24" s="10">
        <f t="shared" si="21"/>
        <v>-195.74599999999919</v>
      </c>
    </row>
    <row r="25" spans="1:15" ht="25.5" customHeight="1">
      <c r="A25" s="4" t="s">
        <v>16</v>
      </c>
      <c r="B25" s="41">
        <v>3504.7</v>
      </c>
      <c r="C25" s="42">
        <v>3818</v>
      </c>
      <c r="D25" s="42">
        <v>5239.2160000000003</v>
      </c>
      <c r="E25" s="12">
        <f t="shared" ref="E25:E29" si="22">D25/B25*100</f>
        <v>149.49114046851372</v>
      </c>
      <c r="F25" s="12">
        <f t="shared" ref="F25:F29" si="23">D25/C25*100</f>
        <v>137.22409638554217</v>
      </c>
      <c r="G25" s="10">
        <f t="shared" si="17"/>
        <v>1734.5160000000005</v>
      </c>
      <c r="H25" s="10">
        <f t="shared" si="18"/>
        <v>1421.2160000000003</v>
      </c>
      <c r="I25" s="41">
        <v>7323.2999999999993</v>
      </c>
      <c r="J25" s="42">
        <v>8018</v>
      </c>
      <c r="K25" s="42">
        <v>12414.016</v>
      </c>
      <c r="L25" s="12">
        <f t="shared" si="14"/>
        <v>169.51396228476233</v>
      </c>
      <c r="M25" s="12">
        <f t="shared" si="19"/>
        <v>154.82683961087554</v>
      </c>
      <c r="N25" s="10">
        <f t="shared" si="20"/>
        <v>5090.7160000000003</v>
      </c>
      <c r="O25" s="10">
        <f t="shared" si="21"/>
        <v>4396.0159999999996</v>
      </c>
    </row>
    <row r="26" spans="1:15" ht="27" customHeight="1">
      <c r="A26" s="14" t="s">
        <v>17</v>
      </c>
      <c r="B26" s="41">
        <v>3890.1</v>
      </c>
      <c r="C26" s="42">
        <v>2500</v>
      </c>
      <c r="D26" s="42">
        <v>2880.163</v>
      </c>
      <c r="E26" s="12">
        <f t="shared" si="22"/>
        <v>74.038276650985836</v>
      </c>
      <c r="F26" s="12">
        <f t="shared" si="23"/>
        <v>115.20652</v>
      </c>
      <c r="G26" s="10">
        <f t="shared" si="17"/>
        <v>-1009.9369999999999</v>
      </c>
      <c r="H26" s="10">
        <f t="shared" si="18"/>
        <v>380.16300000000001</v>
      </c>
      <c r="I26" s="41">
        <v>5351.1</v>
      </c>
      <c r="J26" s="42">
        <v>5000</v>
      </c>
      <c r="K26" s="42">
        <v>11984.563</v>
      </c>
      <c r="L26" s="12">
        <f t="shared" si="14"/>
        <v>223.96447459400866</v>
      </c>
      <c r="M26" s="12">
        <f t="shared" si="19"/>
        <v>239.69125999999997</v>
      </c>
      <c r="N26" s="10">
        <f t="shared" si="20"/>
        <v>6633.4629999999997</v>
      </c>
      <c r="O26" s="10">
        <f t="shared" si="21"/>
        <v>6984.5630000000001</v>
      </c>
    </row>
    <row r="27" spans="1:15" ht="25.5" customHeight="1">
      <c r="A27" s="15" t="s">
        <v>20</v>
      </c>
      <c r="B27" s="41">
        <v>1948</v>
      </c>
      <c r="C27" s="42">
        <v>1900</v>
      </c>
      <c r="D27" s="42">
        <v>14205.884</v>
      </c>
      <c r="E27" s="12">
        <f t="shared" si="22"/>
        <v>729.25482546201238</v>
      </c>
      <c r="F27" s="12">
        <f t="shared" si="23"/>
        <v>747.67810526315793</v>
      </c>
      <c r="G27" s="10">
        <f t="shared" si="17"/>
        <v>12257.884</v>
      </c>
      <c r="H27" s="10">
        <f t="shared" si="18"/>
        <v>12305.884</v>
      </c>
      <c r="I27" s="41">
        <v>2813.9</v>
      </c>
      <c r="J27" s="42">
        <v>4900</v>
      </c>
      <c r="K27" s="42">
        <v>16740.883999999998</v>
      </c>
      <c r="L27" s="12">
        <f t="shared" si="14"/>
        <v>594.93528554674992</v>
      </c>
      <c r="M27" s="12">
        <f t="shared" si="19"/>
        <v>341.65069387755096</v>
      </c>
      <c r="N27" s="10">
        <f t="shared" si="20"/>
        <v>13926.983999999999</v>
      </c>
      <c r="O27" s="10">
        <f t="shared" si="21"/>
        <v>11840.883999999998</v>
      </c>
    </row>
    <row r="28" spans="1:15" ht="25.5" customHeight="1">
      <c r="A28" s="4" t="s">
        <v>18</v>
      </c>
      <c r="B28" s="42">
        <v>3232.7</v>
      </c>
      <c r="C28" s="49">
        <v>1900</v>
      </c>
      <c r="D28" s="49">
        <v>2658.893</v>
      </c>
      <c r="E28" s="12">
        <f t="shared" si="22"/>
        <v>82.249914931790769</v>
      </c>
      <c r="F28" s="12">
        <f>D28/C28*100</f>
        <v>139.94173684210526</v>
      </c>
      <c r="G28" s="10">
        <f t="shared" si="17"/>
        <v>-573.80699999999979</v>
      </c>
      <c r="H28" s="10">
        <f t="shared" si="18"/>
        <v>758.89300000000003</v>
      </c>
      <c r="I28" s="48">
        <v>5055.6000000000004</v>
      </c>
      <c r="J28" s="49">
        <v>2950</v>
      </c>
      <c r="K28" s="49">
        <v>4080.9929999999999</v>
      </c>
      <c r="L28" s="12">
        <f t="shared" si="14"/>
        <v>80.722228815570844</v>
      </c>
      <c r="M28" s="13">
        <f t="shared" si="19"/>
        <v>138.33874576271185</v>
      </c>
      <c r="N28" s="10">
        <f t="shared" si="20"/>
        <v>-974.60700000000043</v>
      </c>
      <c r="O28" s="10">
        <f t="shared" si="21"/>
        <v>1130.9929999999999</v>
      </c>
    </row>
    <row r="29" spans="1:15" ht="23.25" customHeight="1">
      <c r="A29" s="4" t="s">
        <v>19</v>
      </c>
      <c r="B29" s="48">
        <v>2032.5</v>
      </c>
      <c r="C29" s="42">
        <v>4400</v>
      </c>
      <c r="D29" s="42">
        <v>3624.587</v>
      </c>
      <c r="E29" s="12">
        <f t="shared" si="22"/>
        <v>178.33146371463715</v>
      </c>
      <c r="F29" s="12">
        <f t="shared" si="23"/>
        <v>82.376977272727274</v>
      </c>
      <c r="G29" s="10">
        <f t="shared" si="17"/>
        <v>1592.087</v>
      </c>
      <c r="H29" s="10">
        <f t="shared" si="18"/>
        <v>-775.41300000000001</v>
      </c>
      <c r="I29" s="42">
        <v>5047.3999999999996</v>
      </c>
      <c r="J29" s="42">
        <v>8600</v>
      </c>
      <c r="K29" s="42">
        <v>9265.6370000000006</v>
      </c>
      <c r="L29" s="12">
        <f t="shared" si="14"/>
        <v>183.57247295637359</v>
      </c>
      <c r="M29" s="12">
        <f t="shared" si="19"/>
        <v>107.73996511627908</v>
      </c>
      <c r="N29" s="10">
        <f t="shared" si="20"/>
        <v>4218.237000000001</v>
      </c>
      <c r="O29" s="10">
        <f t="shared" si="21"/>
        <v>665.63700000000063</v>
      </c>
    </row>
    <row r="30" spans="1:15" ht="30.6" hidden="1" customHeight="1" thickBot="1">
      <c r="A30" s="8" t="s">
        <v>21</v>
      </c>
      <c r="B30" s="48">
        <v>0</v>
      </c>
      <c r="C30" s="48"/>
      <c r="D30" s="6"/>
      <c r="E30" s="33">
        <v>0</v>
      </c>
      <c r="F30" s="34">
        <v>0</v>
      </c>
      <c r="G30" s="16">
        <f t="shared" si="9"/>
        <v>0</v>
      </c>
      <c r="H30" s="16">
        <f t="shared" si="10"/>
        <v>0</v>
      </c>
      <c r="I30" s="48">
        <v>-0.1</v>
      </c>
      <c r="J30" s="39"/>
      <c r="K30" s="47" t="e">
        <f>D30+'[1]апрель сессия 2023 г'!K31</f>
        <v>#REF!</v>
      </c>
      <c r="L30" s="35">
        <v>0</v>
      </c>
      <c r="M30" s="36">
        <v>0</v>
      </c>
      <c r="N30" s="16" t="e">
        <f t="shared" si="12"/>
        <v>#REF!</v>
      </c>
      <c r="O30" s="16" t="e">
        <f t="shared" ref="O30:O31" si="24">K30-J30</f>
        <v>#REF!</v>
      </c>
    </row>
    <row r="31" spans="1:15" ht="24.75" customHeight="1">
      <c r="A31" s="37" t="s">
        <v>22</v>
      </c>
      <c r="B31" s="22">
        <f>B7+B22+B30</f>
        <v>-23263.800000000003</v>
      </c>
      <c r="C31" s="22">
        <f>C7+C22+C30</f>
        <v>298506.7</v>
      </c>
      <c r="D31" s="22">
        <f>D7+D22+D30</f>
        <v>341575.05099999998</v>
      </c>
      <c r="E31" s="60" t="s">
        <v>38</v>
      </c>
      <c r="F31" s="23">
        <f>D31/C31*100</f>
        <v>114.42793444837251</v>
      </c>
      <c r="G31" s="22">
        <f>D31-B31</f>
        <v>364838.85099999997</v>
      </c>
      <c r="H31" s="22">
        <f t="shared" si="10"/>
        <v>43068.350999999966</v>
      </c>
      <c r="I31" s="22">
        <f>I7+I22</f>
        <v>132277.5</v>
      </c>
      <c r="J31" s="22">
        <f>J7+J22</f>
        <v>502541.5</v>
      </c>
      <c r="K31" s="22">
        <f>K7+K22</f>
        <v>568127.10099999991</v>
      </c>
      <c r="L31" s="23">
        <f>K31/I31*100</f>
        <v>429.49640037043332</v>
      </c>
      <c r="M31" s="23">
        <f>K31/J31*100</f>
        <v>113.05078306965693</v>
      </c>
      <c r="N31" s="22">
        <f>K31-I31</f>
        <v>435849.60099999991</v>
      </c>
      <c r="O31" s="22">
        <f t="shared" si="24"/>
        <v>65585.600999999908</v>
      </c>
    </row>
    <row r="32" spans="1:15" ht="24.75" customHeight="1"/>
    <row r="33" spans="1:16">
      <c r="A33" s="20"/>
    </row>
    <row r="34" spans="1:16">
      <c r="A34" s="20"/>
    </row>
    <row r="35" spans="1:16" ht="21">
      <c r="A35" s="50"/>
      <c r="B35" s="27"/>
      <c r="C35" s="28"/>
      <c r="D35" s="28"/>
      <c r="E35" s="29"/>
      <c r="F35" s="29"/>
      <c r="G35" s="27"/>
      <c r="H35" s="27"/>
      <c r="I35" s="27"/>
      <c r="J35" s="28"/>
      <c r="K35" s="28"/>
      <c r="L35" s="29"/>
      <c r="M35" s="29"/>
      <c r="N35" s="27"/>
      <c r="O35" s="27"/>
      <c r="P35" s="20"/>
    </row>
    <row r="36" spans="1:16" ht="36">
      <c r="A36" s="25" t="s">
        <v>33</v>
      </c>
      <c r="B36" s="18"/>
      <c r="C36" s="18"/>
      <c r="D36" s="51" t="s">
        <v>34</v>
      </c>
      <c r="E36" s="51"/>
      <c r="F36" s="18"/>
      <c r="G36" s="18"/>
      <c r="H36" s="18"/>
      <c r="I36" s="18"/>
      <c r="J36" s="18"/>
      <c r="K36" s="19"/>
      <c r="L36" s="19"/>
      <c r="M36" s="19"/>
      <c r="N36" s="18"/>
      <c r="O36" s="18"/>
      <c r="P36" s="20"/>
    </row>
    <row r="37" spans="1:16" ht="1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</row>
    <row r="38" spans="1:16" ht="18">
      <c r="A38" s="26" t="s">
        <v>35</v>
      </c>
      <c r="B38" s="20"/>
      <c r="C38" s="20"/>
      <c r="D38" s="20"/>
      <c r="E38" s="20"/>
      <c r="F38" s="18"/>
      <c r="G38" s="18"/>
      <c r="H38" s="18"/>
      <c r="I38" s="18"/>
      <c r="J38" s="18"/>
      <c r="K38" s="17"/>
      <c r="L38" s="18"/>
      <c r="M38" s="18"/>
      <c r="N38" s="18"/>
      <c r="O38" s="18"/>
      <c r="P38" s="20"/>
    </row>
    <row r="39" spans="1:16">
      <c r="A39" s="26" t="s">
        <v>36</v>
      </c>
      <c r="B39" s="20"/>
      <c r="C39" s="20"/>
      <c r="D39" s="20"/>
      <c r="E39" s="20"/>
      <c r="F39" s="20"/>
      <c r="G39" s="20"/>
      <c r="H39" s="20"/>
      <c r="I39" s="20"/>
      <c r="J39" s="21"/>
      <c r="K39" s="20"/>
      <c r="L39" s="20"/>
      <c r="M39" s="20"/>
      <c r="N39" s="20"/>
      <c r="O39" s="20"/>
      <c r="P39" s="20"/>
    </row>
    <row r="40" spans="1:16">
      <c r="P40" s="20"/>
    </row>
    <row r="41" spans="1:16">
      <c r="P41" s="20"/>
    </row>
  </sheetData>
  <mergeCells count="16">
    <mergeCell ref="D36:E36"/>
    <mergeCell ref="A1:O1"/>
    <mergeCell ref="A2:O2"/>
    <mergeCell ref="B4:H4"/>
    <mergeCell ref="I4:O4"/>
    <mergeCell ref="A5:A6"/>
    <mergeCell ref="B5:B6"/>
    <mergeCell ref="C5:C6"/>
    <mergeCell ref="D5:D6"/>
    <mergeCell ref="E5:F5"/>
    <mergeCell ref="G5:H5"/>
    <mergeCell ref="I5:I6"/>
    <mergeCell ref="J5:J6"/>
    <mergeCell ref="K5:K6"/>
    <mergeCell ref="L5:M5"/>
    <mergeCell ref="N5:O5"/>
  </mergeCells>
  <printOptions horizontalCentered="1"/>
  <pageMargins left="0.59055118110236227" right="0.59055118110236227" top="1.1811023622047245" bottom="0.59055118110236227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dohod3</dc:creator>
  <cp:lastModifiedBy>dohod3</cp:lastModifiedBy>
  <cp:lastPrinted>2024-02-05T08:27:59Z</cp:lastPrinted>
  <dcterms:created xsi:type="dcterms:W3CDTF">2011-03-03T12:02:30Z</dcterms:created>
  <dcterms:modified xsi:type="dcterms:W3CDTF">2024-03-05T09:45:14Z</dcterms:modified>
</cp:coreProperties>
</file>